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4" hidden="1">Bhagalpur!$A$6:$Y$63</definedName>
    <definedName name="_xlnm._FilterDatabase" localSheetId="10" hidden="1">Darbhanga!$A$6:$Y$123</definedName>
    <definedName name="_xlnm._FilterDatabase" localSheetId="6" hidden="1">Kosi!$A$6:$Y$98</definedName>
    <definedName name="_xlnm._FilterDatabase" localSheetId="3" hidden="1">Magadh!$A$6:$AB$124</definedName>
    <definedName name="_xlnm._FilterDatabase" localSheetId="5" hidden="1">Munger!$A$6:$Y$130</definedName>
    <definedName name="_xlnm._FilterDatabase" localSheetId="1" hidden="1">'Patna (East)'!$A$6:$Y$21</definedName>
    <definedName name="_xlnm._FilterDatabase" localSheetId="2" hidden="1">'Patna (West)'!$A$6:$Y$76</definedName>
    <definedName name="_xlnm._FilterDatabase" localSheetId="7" hidden="1">Purnea!$A$6:$Y$90</definedName>
    <definedName name="_xlnm._FilterDatabase" localSheetId="11" hidden="1">Saran!$A$6:$Y$82</definedName>
    <definedName name="_xlnm._FilterDatabase" localSheetId="8" hidden="1">'Tirhut (East)'!$A$6:$Y$122</definedName>
    <definedName name="_xlnm._FilterDatabase" localSheetId="9" hidden="1">'Tirhut (West)'!$A$6:$Y$111</definedName>
    <definedName name="_xlnm.Print_Area" localSheetId="4">Bhagalpur!$A$1:$Y$63</definedName>
    <definedName name="_xlnm.Print_Area" localSheetId="10">Darbhanga!$A$1:$Y$124</definedName>
    <definedName name="_xlnm.Print_Area" localSheetId="6">Kosi!$A$1:$Y$98</definedName>
    <definedName name="_xlnm.Print_Area" localSheetId="3">Magadh!$A$1:$AA$124</definedName>
    <definedName name="_xlnm.Print_Area" localSheetId="5">Munger!$A$1:$Y$135</definedName>
    <definedName name="_xlnm.Print_Area" localSheetId="1">'Patna (East)'!$A$1:$Y$62</definedName>
    <definedName name="_xlnm.Print_Area" localSheetId="2">'Patna (West)'!$A$1:$Y$76</definedName>
    <definedName name="_xlnm.Print_Area" localSheetId="7">Purnea!$A$1:$Y$90</definedName>
    <definedName name="_xlnm.Print_Area" localSheetId="11">Saran!$A$1:$Y$82</definedName>
    <definedName name="_xlnm.Print_Area" localSheetId="0">Summary!$A$1:$W$18</definedName>
    <definedName name="_xlnm.Print_Area" localSheetId="8">'Tirhut (East)'!$A$1:$Y$122</definedName>
    <definedName name="_xlnm.Print_Area" localSheetId="9">'Tirhut (West)'!$A$1:$Y$111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18" i="10"/>
  <c r="X82" i="14" l="1"/>
  <c r="E123" i="13"/>
  <c r="W82" i="14" l="1"/>
  <c r="V82"/>
  <c r="U82"/>
  <c r="T82"/>
  <c r="S82"/>
  <c r="R82"/>
  <c r="Q82"/>
  <c r="P82"/>
  <c r="O82"/>
  <c r="L17" i="10" l="1"/>
  <c r="N17"/>
  <c r="P17"/>
  <c r="R17"/>
  <c r="K17"/>
  <c r="E82" i="14"/>
  <c r="M17" i="10"/>
  <c r="O17"/>
  <c r="Q17"/>
  <c r="N82" i="14"/>
  <c r="P76" i="4" l="1"/>
  <c r="L8" i="10" s="1"/>
  <c r="Q76" i="4"/>
  <c r="M8" i="10" s="1"/>
  <c r="R76" i="4"/>
  <c r="S76"/>
  <c r="O8" i="10" s="1"/>
  <c r="T76" i="4"/>
  <c r="P8" i="10" s="1"/>
  <c r="U76" i="4"/>
  <c r="Q8" i="10" s="1"/>
  <c r="V76" i="4"/>
  <c r="R8" i="10" s="1"/>
  <c r="W76" i="4"/>
  <c r="X76"/>
  <c r="O76"/>
  <c r="K8" i="10" s="1"/>
  <c r="N76" i="4"/>
  <c r="S8" i="10" s="1"/>
  <c r="N8"/>
  <c r="E111" i="8"/>
  <c r="E122" i="16"/>
  <c r="E90" i="12"/>
  <c r="E98" i="5"/>
  <c r="E130" i="11"/>
  <c r="F124" i="7"/>
  <c r="E76" i="4"/>
  <c r="N130" i="11"/>
  <c r="J90" i="12" l="1"/>
  <c r="J98" i="5"/>
  <c r="J130" i="11"/>
  <c r="X62" i="15" l="1"/>
  <c r="W62"/>
  <c r="V62"/>
  <c r="U62"/>
  <c r="T62"/>
  <c r="S62"/>
  <c r="R62"/>
  <c r="Q62"/>
  <c r="P62"/>
  <c r="O62"/>
  <c r="N62"/>
  <c r="E7" i="10"/>
  <c r="D7"/>
  <c r="G7" s="1"/>
  <c r="D14"/>
  <c r="G14" s="1"/>
  <c r="O122" i="16"/>
  <c r="P122"/>
  <c r="Q122"/>
  <c r="R122"/>
  <c r="S122"/>
  <c r="T122"/>
  <c r="U122"/>
  <c r="V122"/>
  <c r="W122"/>
  <c r="X122"/>
  <c r="N122"/>
  <c r="J122"/>
  <c r="D15" i="10"/>
  <c r="G15" s="1"/>
  <c r="O111" i="8"/>
  <c r="P111"/>
  <c r="Q111"/>
  <c r="R111"/>
  <c r="S111"/>
  <c r="T111"/>
  <c r="U111"/>
  <c r="V111"/>
  <c r="W111"/>
  <c r="X111"/>
  <c r="N111"/>
  <c r="J111"/>
  <c r="E17" i="10"/>
  <c r="H17" s="1"/>
  <c r="J82" i="14"/>
  <c r="D17" i="10"/>
  <c r="G17" s="1"/>
  <c r="I16"/>
  <c r="N123" i="13"/>
  <c r="D16" i="10"/>
  <c r="G16" s="1"/>
  <c r="O123" i="13"/>
  <c r="P123"/>
  <c r="Q123"/>
  <c r="R123"/>
  <c r="S123"/>
  <c r="T123"/>
  <c r="U123"/>
  <c r="V123"/>
  <c r="W123"/>
  <c r="X123"/>
  <c r="E16" i="10"/>
  <c r="H16" s="1"/>
  <c r="I13" l="1"/>
  <c r="D13"/>
  <c r="G13" s="1"/>
  <c r="O90" i="12"/>
  <c r="P90"/>
  <c r="Q90"/>
  <c r="R90"/>
  <c r="S90"/>
  <c r="T90"/>
  <c r="U90"/>
  <c r="V90"/>
  <c r="W90"/>
  <c r="X90"/>
  <c r="N90"/>
  <c r="E13" i="10"/>
  <c r="H13" s="1"/>
  <c r="I12"/>
  <c r="E12"/>
  <c r="H12" s="1"/>
  <c r="D12"/>
  <c r="G12" s="1"/>
  <c r="X98" i="5"/>
  <c r="W98"/>
  <c r="V98"/>
  <c r="U98"/>
  <c r="T98"/>
  <c r="S98"/>
  <c r="R98"/>
  <c r="Q98"/>
  <c r="P98"/>
  <c r="O98"/>
  <c r="N98"/>
  <c r="O130" i="11"/>
  <c r="P130"/>
  <c r="Q130"/>
  <c r="R130"/>
  <c r="S130"/>
  <c r="T130"/>
  <c r="U130"/>
  <c r="V130"/>
  <c r="W130"/>
  <c r="X130"/>
  <c r="I11" i="10"/>
  <c r="D11"/>
  <c r="G11" s="1"/>
  <c r="O63" i="6"/>
  <c r="P63"/>
  <c r="Q63"/>
  <c r="R63"/>
  <c r="S63"/>
  <c r="T63"/>
  <c r="U63"/>
  <c r="V63"/>
  <c r="W63"/>
  <c r="X63"/>
  <c r="N63"/>
  <c r="E63"/>
  <c r="D9" i="10" l="1"/>
  <c r="G9" s="1"/>
  <c r="Q124" i="7"/>
  <c r="R124"/>
  <c r="S124"/>
  <c r="T124"/>
  <c r="U124"/>
  <c r="V124"/>
  <c r="W124"/>
  <c r="X124"/>
  <c r="Y124"/>
  <c r="Z124"/>
  <c r="P124"/>
  <c r="D8" i="10"/>
  <c r="G8" s="1"/>
  <c r="J76" i="4"/>
  <c r="S7" i="10"/>
  <c r="E62" i="15"/>
  <c r="K15" i="10" l="1"/>
  <c r="S15"/>
  <c r="F15"/>
  <c r="I15" s="1"/>
  <c r="E15"/>
  <c r="H15" s="1"/>
  <c r="S14"/>
  <c r="E14"/>
  <c r="H14" s="1"/>
  <c r="F8"/>
  <c r="I8" s="1"/>
  <c r="E8"/>
  <c r="H8" s="1"/>
  <c r="J62" i="15"/>
  <c r="F7" i="10" s="1"/>
  <c r="I7" s="1"/>
  <c r="H7"/>
  <c r="V14"/>
  <c r="U14"/>
  <c r="R14"/>
  <c r="Q14"/>
  <c r="P14"/>
  <c r="O14"/>
  <c r="N14"/>
  <c r="M14"/>
  <c r="L14"/>
  <c r="K14"/>
  <c r="F14"/>
  <c r="I14" s="1"/>
  <c r="X3" i="16"/>
  <c r="A2"/>
  <c r="V7" i="10"/>
  <c r="U7"/>
  <c r="R7"/>
  <c r="Q7"/>
  <c r="P7"/>
  <c r="O7"/>
  <c r="N7"/>
  <c r="M7"/>
  <c r="L7"/>
  <c r="K7"/>
  <c r="X3" i="15"/>
  <c r="T7" i="10" l="1"/>
  <c r="Y7" s="1"/>
  <c r="L15"/>
  <c r="M15"/>
  <c r="N15"/>
  <c r="O15"/>
  <c r="P15"/>
  <c r="Q15"/>
  <c r="R15"/>
  <c r="U16" l="1"/>
  <c r="U15"/>
  <c r="V15"/>
  <c r="T15"/>
  <c r="Y15" l="1"/>
  <c r="E11" l="1"/>
  <c r="H11" s="1"/>
  <c r="D10" l="1"/>
  <c r="G10" s="1"/>
  <c r="L9"/>
  <c r="U12"/>
  <c r="J63" i="6"/>
  <c r="F10" i="10" s="1"/>
  <c r="I10" s="1"/>
  <c r="V9"/>
  <c r="V17"/>
  <c r="U17"/>
  <c r="S17"/>
  <c r="F17"/>
  <c r="I17" s="1"/>
  <c r="D18" l="1"/>
  <c r="T17"/>
  <c r="Y17" s="1"/>
  <c r="A2" i="14"/>
  <c r="A2" i="7"/>
  <c r="A2" i="13"/>
  <c r="K16" i="10"/>
  <c r="L16"/>
  <c r="M16"/>
  <c r="N16"/>
  <c r="O16"/>
  <c r="P16"/>
  <c r="Q16"/>
  <c r="R16"/>
  <c r="V16"/>
  <c r="S16"/>
  <c r="J123" i="13"/>
  <c r="F16" i="10" s="1"/>
  <c r="F11"/>
  <c r="K13"/>
  <c r="L13"/>
  <c r="M13"/>
  <c r="N13"/>
  <c r="O13"/>
  <c r="P13"/>
  <c r="Q13"/>
  <c r="R13"/>
  <c r="U13"/>
  <c r="V13"/>
  <c r="S13"/>
  <c r="F13"/>
  <c r="A2" i="8"/>
  <c r="A2" i="12" l="1"/>
  <c r="F12" i="10"/>
  <c r="V12"/>
  <c r="R12"/>
  <c r="Q12"/>
  <c r="P12"/>
  <c r="O12"/>
  <c r="N12"/>
  <c r="M12"/>
  <c r="L12"/>
  <c r="K12"/>
  <c r="S12"/>
  <c r="A2" i="5"/>
  <c r="V11" i="10"/>
  <c r="U11"/>
  <c r="R11"/>
  <c r="Q11"/>
  <c r="P11"/>
  <c r="O11"/>
  <c r="N11"/>
  <c r="M11"/>
  <c r="L11"/>
  <c r="K11"/>
  <c r="S11"/>
  <c r="A2" i="11"/>
  <c r="V10" i="10"/>
  <c r="U10"/>
  <c r="R10"/>
  <c r="Q10"/>
  <c r="P10"/>
  <c r="O10"/>
  <c r="N10"/>
  <c r="M10"/>
  <c r="L10"/>
  <c r="K10"/>
  <c r="S10"/>
  <c r="A2" i="6"/>
  <c r="E10" i="10"/>
  <c r="H10" s="1"/>
  <c r="K9"/>
  <c r="M9"/>
  <c r="N9"/>
  <c r="O9"/>
  <c r="P9"/>
  <c r="Q9"/>
  <c r="R9"/>
  <c r="U9"/>
  <c r="S9"/>
  <c r="L124" i="7"/>
  <c r="F9" i="10" s="1"/>
  <c r="E9"/>
  <c r="H9" s="1"/>
  <c r="U8"/>
  <c r="V8"/>
  <c r="K18" l="1"/>
  <c r="I9"/>
  <c r="I18" s="1"/>
  <c r="U18"/>
  <c r="T8"/>
  <c r="Y8" s="1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T10" i="10" l="1"/>
  <c r="Y10" s="1"/>
  <c r="T11"/>
  <c r="Y11" s="1"/>
  <c r="G18"/>
  <c r="E18"/>
  <c r="T14"/>
  <c r="Y14" s="1"/>
  <c r="M18"/>
  <c r="Q18"/>
  <c r="O18"/>
  <c r="F18"/>
  <c r="R18"/>
  <c r="P18"/>
  <c r="N18"/>
  <c r="V18"/>
  <c r="T13"/>
  <c r="Y13" s="1"/>
  <c r="T16"/>
  <c r="Y16" s="1"/>
  <c r="T18" l="1"/>
  <c r="S18" l="1"/>
  <c r="Y18" s="1"/>
</calcChain>
</file>

<file path=xl/sharedStrings.xml><?xml version="1.0" encoding="utf-8"?>
<sst xmlns="http://schemas.openxmlformats.org/spreadsheetml/2006/main" count="3928" uniqueCount="2497">
  <si>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</si>
  <si>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</si>
  <si>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</si>
  <si>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</si>
  <si>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</si>
  <si>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</si>
  <si>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</si>
  <si>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</si>
  <si>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</si>
  <si>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</si>
  <si>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</si>
  <si>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</si>
  <si>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</si>
  <si>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</si>
  <si>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</si>
  <si>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</si>
  <si>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</si>
  <si>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</si>
  <si>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</si>
  <si>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</si>
  <si>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</si>
  <si>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</si>
  <si>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</si>
  <si>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</si>
  <si>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</si>
  <si>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</si>
  <si>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</si>
  <si>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</si>
  <si>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</si>
  <si>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</si>
  <si>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</si>
  <si>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</si>
  <si>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</si>
  <si>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</si>
  <si>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</si>
  <si>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</si>
  <si>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</si>
  <si>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</si>
  <si>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</si>
  <si>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</si>
  <si>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</si>
  <si>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</si>
  <si>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</si>
  <si>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</si>
  <si>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</si>
  <si>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</si>
  <si>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</si>
  <si>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</si>
  <si>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</si>
  <si>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</si>
  <si>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</si>
  <si>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</si>
  <si>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</si>
  <si>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</si>
  <si>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</si>
  <si>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</si>
  <si>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</si>
  <si>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</si>
  <si>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</si>
  <si>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</si>
  <si>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</si>
  <si>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</si>
  <si>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</si>
  <si>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</si>
  <si>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</si>
  <si>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</si>
  <si>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</si>
  <si>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</si>
  <si>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</si>
  <si>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</si>
  <si>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</si>
  <si>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</si>
  <si>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</si>
  <si>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</si>
  <si>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</si>
  <si>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</si>
  <si>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</si>
  <si>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</si>
  <si>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</si>
  <si>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</si>
  <si>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</si>
  <si>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</si>
  <si>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</si>
  <si>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</si>
  <si>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</si>
  <si>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</si>
  <si>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</si>
  <si>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</si>
  <si>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</si>
  <si>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</si>
  <si>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</si>
  <si>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</si>
  <si>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</si>
  <si>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</si>
  <si>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</si>
  <si>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</si>
  <si>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</si>
  <si>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</si>
  <si>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</si>
  <si>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</si>
  <si>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</si>
  <si>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</si>
  <si>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</si>
  <si>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</si>
  <si>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</si>
  <si>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</si>
  <si>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</si>
  <si>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</si>
  <si>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</si>
  <si>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</si>
  <si>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</si>
  <si>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</si>
  <si>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</si>
  <si>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</si>
  <si>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</si>
  <si>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</si>
  <si>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</si>
  <si>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</si>
  <si>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</si>
  <si>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</si>
  <si>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</si>
  <si>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</si>
  <si>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</si>
  <si>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</si>
  <si>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</si>
  <si>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</si>
  <si>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</si>
  <si>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</si>
  <si>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</si>
  <si>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</si>
  <si>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</si>
  <si>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</si>
  <si>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</si>
  <si>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</si>
  <si>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</si>
  <si>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</si>
  <si>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</si>
  <si>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</si>
  <si>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</si>
  <si>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</si>
  <si>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</si>
  <si>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</si>
  <si>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</si>
  <si>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</si>
  <si>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</si>
  <si>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</si>
  <si>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</si>
  <si>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</si>
  <si>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</si>
  <si>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</si>
  <si>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</si>
  <si>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</si>
  <si>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</si>
  <si>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</si>
  <si>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</si>
  <si>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</si>
  <si>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</si>
  <si>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</si>
  <si>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</si>
  <si>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</si>
  <si>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</si>
  <si>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</si>
  <si>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</si>
  <si>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</si>
  <si>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</si>
  <si>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</si>
  <si>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</si>
  <si>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</si>
  <si>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</si>
  <si>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</si>
  <si>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</si>
  <si>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</si>
  <si>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</si>
  <si>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</si>
  <si>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</si>
  <si>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</si>
  <si>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</si>
  <si>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</si>
  <si>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</si>
  <si>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</si>
  <si>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</si>
  <si>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</si>
  <si>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</si>
  <si>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</si>
  <si>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</si>
  <si>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</si>
  <si>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</si>
  <si>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</si>
  <si>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</si>
  <si>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</si>
  <si>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</si>
  <si>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</si>
  <si>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</si>
  <si>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</si>
  <si>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</si>
  <si>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</si>
  <si>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</si>
  <si>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</si>
  <si>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</si>
  <si>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</si>
  <si>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</si>
  <si>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</si>
  <si>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</si>
  <si>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</si>
  <si>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</si>
  <si>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</si>
  <si>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</si>
  <si>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</si>
  <si>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</si>
  <si>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</si>
  <si>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</si>
  <si>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</si>
  <si>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</si>
  <si>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</si>
  <si>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</si>
  <si>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</si>
  <si>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</si>
  <si>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</si>
  <si>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</si>
  <si>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</si>
  <si>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</si>
  <si>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</si>
  <si>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</si>
  <si>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</si>
  <si>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</si>
  <si>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</si>
  <si>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</si>
  <si>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</si>
  <si>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</si>
  <si>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</si>
  <si>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</si>
  <si>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</si>
  <si>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</si>
  <si>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</si>
  <si>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</si>
  <si>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</si>
  <si>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</si>
  <si>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</si>
  <si>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</si>
  <si>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</si>
  <si>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</si>
  <si>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</si>
  <si>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</si>
  <si>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</si>
  <si>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</si>
  <si>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</si>
  <si>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</si>
  <si>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</si>
  <si>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</si>
  <si>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</si>
  <si>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</si>
  <si>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</si>
  <si>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</si>
  <si>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</si>
  <si>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</si>
  <si>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</si>
  <si>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</si>
  <si>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</si>
  <si>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</si>
  <si>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</si>
  <si>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</si>
  <si>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</si>
  <si>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</si>
  <si>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</si>
  <si>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</si>
  <si>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</si>
  <si>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</si>
  <si>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</si>
  <si>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</si>
  <si>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</si>
  <si>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</si>
  <si>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</si>
  <si>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</si>
  <si>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</si>
  <si>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</si>
  <si>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</si>
  <si>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</si>
  <si>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</si>
  <si>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</si>
  <si>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mRØfer e/; fo|ky;] /kkeqpd</t>
  </si>
  <si>
    <t>e/; fo|ky;] pijk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</si>
  <si>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</si>
  <si>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</si>
  <si>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</si>
  <si>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</si>
  <si>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</si>
  <si>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</si>
  <si>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</si>
  <si>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</si>
  <si>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</si>
  <si>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</si>
  <si>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</si>
  <si>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</si>
  <si>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</si>
  <si>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</si>
  <si>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</si>
  <si>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</si>
  <si>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</si>
  <si>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</si>
  <si>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</si>
  <si>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</si>
  <si>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</si>
  <si>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</si>
  <si>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</si>
  <si>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</si>
  <si>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</si>
  <si>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</si>
  <si>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</si>
  <si>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</si>
  <si>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</si>
  <si>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</si>
  <si>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</si>
  <si>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</si>
  <si>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</si>
  <si>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</si>
  <si>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</si>
  <si>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</si>
  <si>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</si>
  <si>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</si>
  <si>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</si>
  <si>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</si>
  <si>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</si>
  <si>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</si>
  <si>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</si>
  <si>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</si>
  <si>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</si>
  <si>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</si>
  <si>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</si>
  <si>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</si>
  <si>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</si>
  <si>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</si>
  <si>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</si>
  <si>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</si>
  <si>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</si>
  <si>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</si>
  <si>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</si>
  <si>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</si>
  <si>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</si>
  <si>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</si>
  <si>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</si>
  <si>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</si>
  <si>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</si>
  <si>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</si>
  <si>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</si>
  <si>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</si>
  <si>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</si>
  <si>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</si>
  <si>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</si>
  <si>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</si>
  <si>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</si>
  <si>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</si>
  <si>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</si>
  <si>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</si>
  <si>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</si>
  <si>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</si>
  <si>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</si>
  <si>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</si>
  <si>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</si>
  <si>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</si>
  <si>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</si>
  <si>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</si>
  <si>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</si>
  <si>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</si>
  <si>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</si>
  <si>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</si>
  <si>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</si>
  <si>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</si>
  <si>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</si>
  <si>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</si>
  <si>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</si>
  <si>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</si>
  <si>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</si>
  <si>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</si>
  <si>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</si>
  <si>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</si>
  <si>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</si>
  <si>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</si>
  <si>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</si>
  <si>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</si>
  <si>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</si>
  <si>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</si>
  <si>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</si>
  <si>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</si>
  <si>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</si>
  <si>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</si>
  <si>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</si>
  <si>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</si>
  <si>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</si>
  <si>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</si>
  <si>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</si>
  <si>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</si>
  <si>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</si>
  <si>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</si>
  <si>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</si>
  <si>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</si>
  <si>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</si>
  <si>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</si>
  <si>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</si>
  <si>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</si>
  <si>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</si>
  <si>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</si>
  <si>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</si>
  <si>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</si>
  <si>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</si>
  <si>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</si>
  <si>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</si>
  <si>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</si>
  <si>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</si>
  <si>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</si>
  <si>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</si>
  <si>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</si>
  <si>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</si>
  <si>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</si>
  <si>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</si>
  <si>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</si>
  <si>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</si>
  <si>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</si>
  <si>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</si>
  <si>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</si>
  <si>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</si>
  <si>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</si>
  <si>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</si>
  <si>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</si>
  <si>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</si>
  <si>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</si>
  <si>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</si>
  <si>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</si>
  <si>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</si>
  <si>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</si>
  <si>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</si>
  <si>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</si>
  <si>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</si>
  <si>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</si>
  <si>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</si>
  <si>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</si>
  <si>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</si>
  <si>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</si>
  <si>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</si>
  <si>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</si>
  <si>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</si>
  <si>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</si>
  <si>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</si>
  <si>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</si>
  <si>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</si>
  <si>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</si>
  <si>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</si>
  <si>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</si>
  <si>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</si>
  <si>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</si>
  <si>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</si>
  <si>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</si>
  <si>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</si>
  <si>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</si>
  <si>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</si>
  <si>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</si>
  <si>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</si>
  <si>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</si>
  <si>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</si>
  <si>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</si>
  <si>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</si>
  <si>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</si>
  <si>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</si>
  <si>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</si>
  <si>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</si>
  <si>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</si>
  <si>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</si>
  <si>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</si>
  <si>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</si>
  <si>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</si>
  <si>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</si>
  <si>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</si>
  <si>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</si>
  <si>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</si>
  <si>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</si>
  <si>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</si>
  <si>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</si>
  <si>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</si>
  <si>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</si>
  <si>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</si>
  <si>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</si>
  <si>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</si>
  <si>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</si>
  <si>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</si>
  <si>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</si>
  <si>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</si>
  <si>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</si>
  <si>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</si>
  <si>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</si>
  <si>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</si>
  <si>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</si>
  <si>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</si>
  <si>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</si>
  <si>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</si>
  <si>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</si>
  <si>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</si>
  <si>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</si>
  <si>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</si>
  <si>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</si>
  <si>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</si>
  <si>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</si>
  <si>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</si>
  <si>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</si>
  <si>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</si>
  <si>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</si>
  <si>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</si>
  <si>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</si>
  <si>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</si>
  <si>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</si>
  <si>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</si>
  <si>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</si>
  <si>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</si>
  <si>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</si>
  <si>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</si>
  <si>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</si>
  <si>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</si>
  <si>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</si>
  <si>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</si>
  <si>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</si>
  <si>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</si>
  <si>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</si>
  <si>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</si>
  <si>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</si>
  <si>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</si>
  <si>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</si>
  <si>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</si>
  <si>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</si>
  <si>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</si>
  <si>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</si>
  <si>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</si>
  <si>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</si>
  <si>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</si>
  <si>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</si>
  <si>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</si>
  <si>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</si>
  <si>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</si>
  <si>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</si>
  <si>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</si>
  <si>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</si>
  <si>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</si>
  <si>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</si>
  <si>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</si>
  <si>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</si>
  <si>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</si>
  <si>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</si>
  <si>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</si>
  <si>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</si>
  <si>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</si>
  <si>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</si>
  <si>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</si>
  <si>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</si>
  <si>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</si>
  <si>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</si>
  <si>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</si>
  <si>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</si>
  <si>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</si>
  <si>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</si>
  <si>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</si>
  <si>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</si>
  <si>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</si>
  <si>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</si>
  <si>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</si>
  <si>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</si>
  <si>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</si>
  <si>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</si>
  <si>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</si>
  <si>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</si>
  <si>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</si>
  <si>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</si>
  <si>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</si>
  <si>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</si>
  <si>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</si>
  <si>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</si>
  <si>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</si>
  <si>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</si>
  <si>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</si>
  <si>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</si>
  <si>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</si>
  <si>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</si>
  <si>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</si>
  <si>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</si>
  <si>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</si>
  <si>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</si>
  <si>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</si>
  <si>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</si>
  <si>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</si>
  <si>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</si>
  <si>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</si>
  <si>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</si>
  <si>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</si>
  <si>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</si>
  <si>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</si>
  <si>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</si>
  <si>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</si>
  <si>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</si>
  <si>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</si>
  <si>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</si>
  <si>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</si>
  <si>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</si>
  <si>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</si>
  <si>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</si>
  <si>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</si>
  <si>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</si>
  <si>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</si>
  <si>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</si>
  <si>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</si>
  <si>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</si>
  <si>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</si>
  <si>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</si>
  <si>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</si>
  <si>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</si>
  <si>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</si>
  <si>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</si>
  <si>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</si>
  <si>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</si>
  <si>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</si>
  <si>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</si>
  <si>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</si>
  <si>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</si>
  <si>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</si>
  <si>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</si>
  <si>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</si>
  <si>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</si>
  <si>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</si>
  <si>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</si>
  <si>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</si>
  <si>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</si>
  <si>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</si>
  <si>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</si>
  <si>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</si>
  <si>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</si>
  <si>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</si>
  <si>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</si>
  <si>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</si>
  <si>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</si>
  <si>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</si>
  <si>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</si>
  <si>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</si>
  <si>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</si>
  <si>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</si>
  <si>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</si>
  <si>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</si>
  <si>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</si>
  <si>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</si>
  <si>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</si>
  <si>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</si>
  <si>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</si>
  <si>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</si>
  <si>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</si>
  <si>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</si>
  <si>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</si>
  <si>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</si>
  <si>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</si>
  <si>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</si>
  <si>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</si>
  <si>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</si>
  <si>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</si>
  <si>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</si>
  <si>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</si>
  <si>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</si>
  <si>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</si>
  <si>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</si>
  <si>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</si>
  <si>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</si>
  <si>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</si>
  <si>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</si>
  <si>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</si>
  <si>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</si>
  <si>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</si>
  <si>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</si>
  <si>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</si>
  <si>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</si>
  <si>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</si>
  <si>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</si>
  <si>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</si>
  <si>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</si>
  <si>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</si>
  <si>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</si>
  <si>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</si>
  <si>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</si>
  <si>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</si>
  <si>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</si>
  <si>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</si>
  <si>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</si>
  <si>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</si>
  <si>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</si>
  <si>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</si>
  <si>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</si>
  <si>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</si>
  <si>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</si>
  <si>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</si>
  <si>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</si>
  <si>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</si>
  <si>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</si>
  <si>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</si>
  <si>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</si>
  <si>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</si>
  <si>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</si>
  <si>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</si>
  <si>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</si>
  <si>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</si>
  <si>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</si>
  <si>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e/; fo|ky;] lkgscxat</t>
  </si>
  <si>
    <t xml:space="preserve">e/; fo|ky;] MqejcUuk </t>
  </si>
  <si>
    <t>e/; fo|ky;] x&lt;+xkek</t>
  </si>
  <si>
    <t>e/; fo|ky;] Hkokuhiqj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</si>
  <si>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</si>
  <si>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</si>
  <si>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</si>
  <si>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</si>
  <si>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</si>
  <si>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</si>
  <si>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</si>
  <si>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</si>
  <si>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</si>
  <si>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</si>
  <si>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</si>
  <si>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</si>
  <si>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</si>
  <si>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</si>
  <si>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</si>
  <si>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</si>
  <si>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</si>
  <si>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</si>
  <si>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</si>
  <si>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</si>
  <si>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</si>
  <si>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</si>
  <si>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</si>
  <si>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</si>
  <si>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</si>
  <si>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</si>
  <si>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</si>
  <si>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</si>
  <si>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</si>
  <si>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</si>
  <si>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</si>
  <si>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</si>
  <si>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</si>
  <si>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</si>
  <si>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</si>
  <si>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</si>
  <si>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</si>
  <si>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</si>
  <si>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</si>
  <si>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</si>
  <si>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</si>
  <si>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</si>
  <si>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</si>
  <si>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</si>
  <si>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</si>
  <si>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</si>
  <si>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</si>
  <si>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</si>
  <si>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</si>
  <si>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</si>
  <si>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</si>
  <si>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</si>
  <si>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</si>
  <si>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</si>
  <si>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</si>
  <si>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</si>
  <si>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</si>
  <si>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</si>
  <si>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</si>
  <si>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</si>
  <si>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</si>
  <si>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</si>
  <si>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</si>
  <si>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</si>
  <si>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</si>
  <si>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</si>
  <si>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</si>
  <si>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</si>
  <si>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</si>
  <si>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</si>
  <si>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</si>
  <si>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</si>
  <si>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</si>
  <si>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</si>
  <si>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</si>
  <si>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e/; fo|ky;] exqjkgk</t>
  </si>
  <si>
    <t>e/; fo|ky;] NrkSuh</t>
  </si>
  <si>
    <t>e/; fo|ky;] eqlgjh</t>
  </si>
  <si>
    <t>e/; fo|ky;] vkSjk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</si>
  <si>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</si>
  <si>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</si>
  <si>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</si>
  <si>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</si>
  <si>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</si>
  <si>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</si>
  <si>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</si>
  <si>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</si>
  <si>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</si>
  <si>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</si>
  <si>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</si>
  <si>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</si>
  <si>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</si>
  <si>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</si>
  <si>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</si>
  <si>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</si>
  <si>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</si>
  <si>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</si>
  <si>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</si>
  <si>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</si>
  <si>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</si>
  <si>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</si>
  <si>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</si>
  <si>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SSS-55</t>
  </si>
  <si>
    <t>e/; fo|ky;] l[kgjk</t>
  </si>
  <si>
    <t>e/; fo|ky;] lygiqj</t>
  </si>
  <si>
    <t>e/; fo|ky;] jkepUnziqj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</si>
  <si>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</si>
  <si>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</si>
  <si>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</si>
  <si>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</si>
  <si>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</si>
  <si>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</si>
  <si>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</si>
  <si>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</si>
  <si>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</si>
  <si>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</si>
  <si>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</si>
  <si>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</si>
  <si>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</si>
  <si>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</si>
  <si>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</si>
  <si>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</si>
  <si>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</si>
  <si>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</si>
  <si>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</si>
  <si>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</si>
  <si>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</si>
  <si>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</si>
  <si>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</si>
  <si>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</si>
  <si>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</si>
  <si>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</si>
  <si>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</si>
  <si>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</si>
  <si>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</si>
  <si>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</si>
  <si>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</si>
  <si>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</si>
  <si>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</si>
  <si>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</si>
  <si>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</si>
  <si>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</si>
  <si>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</si>
  <si>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</si>
  <si>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</si>
  <si>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</si>
  <si>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</si>
  <si>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</si>
  <si>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</si>
  <si>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</si>
  <si>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</si>
  <si>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</si>
  <si>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</si>
  <si>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</si>
  <si>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</si>
  <si>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</si>
  <si>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</si>
  <si>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</si>
  <si>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</si>
  <si>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</si>
  <si>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</si>
  <si>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</si>
  <si>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</si>
  <si>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</si>
  <si>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</si>
  <si>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</si>
  <si>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</si>
  <si>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</si>
  <si>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e/; fo|ky;] /kuxsj</t>
  </si>
  <si>
    <t>SSS-39</t>
  </si>
  <si>
    <t>e/; fo|ky;] e/kdkSy</t>
  </si>
  <si>
    <t>e/; fo|ky;] nekeh eB</t>
  </si>
  <si>
    <t>e/; fo|ky;] Mqejk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</si>
  <si>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</si>
  <si>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</si>
  <si>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</si>
  <si>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</si>
  <si>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</si>
  <si>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</si>
  <si>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</si>
  <si>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</si>
  <si>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</si>
  <si>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</si>
  <si>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</si>
  <si>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</si>
  <si>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</si>
  <si>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</si>
  <si>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</si>
  <si>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</si>
  <si>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</si>
  <si>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</si>
  <si>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</si>
  <si>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</si>
  <si>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</si>
  <si>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</si>
  <si>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</si>
  <si>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</si>
  <si>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</si>
  <si>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</si>
  <si>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</si>
  <si>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</si>
  <si>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</si>
  <si>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</si>
  <si>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</si>
  <si>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</si>
  <si>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</si>
  <si>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</si>
  <si>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</si>
  <si>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</si>
  <si>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</si>
  <si>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</si>
  <si>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</si>
  <si>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</si>
  <si>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</si>
  <si>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</si>
  <si>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</si>
  <si>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</si>
  <si>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</si>
  <si>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</si>
  <si>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</si>
  <si>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</si>
  <si>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</si>
  <si>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</si>
  <si>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</si>
  <si>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</si>
  <si>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</si>
  <si>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</si>
  <si>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</si>
  <si>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</si>
  <si>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</si>
  <si>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</si>
  <si>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</si>
  <si>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</si>
  <si>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</si>
  <si>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</si>
  <si>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</si>
  <si>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</si>
  <si>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</si>
  <si>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</si>
  <si>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</si>
  <si>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</si>
  <si>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</si>
  <si>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</si>
  <si>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</si>
  <si>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</si>
  <si>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</si>
  <si>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</si>
  <si>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</si>
  <si>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</si>
  <si>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</si>
  <si>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</si>
  <si>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</si>
  <si>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</si>
  <si>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</si>
  <si>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</si>
  <si>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</si>
  <si>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</si>
  <si>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</si>
  <si>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</si>
  <si>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</si>
  <si>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</si>
  <si>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</si>
  <si>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</si>
  <si>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</si>
  <si>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</si>
  <si>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</si>
  <si>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</si>
  <si>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</si>
  <si>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</si>
  <si>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</si>
  <si>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</si>
  <si>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</si>
  <si>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</si>
  <si>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</si>
  <si>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</si>
  <si>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</si>
  <si>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</si>
  <si>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</si>
  <si>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</si>
  <si>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</si>
  <si>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</si>
  <si>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</si>
  <si>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</si>
  <si>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</si>
  <si>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</si>
  <si>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</si>
  <si>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</si>
  <si>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</si>
  <si>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</si>
  <si>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</si>
  <si>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</si>
  <si>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</si>
  <si>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</si>
  <si>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</si>
  <si>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</si>
  <si>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</si>
  <si>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</si>
  <si>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</si>
  <si>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</si>
  <si>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</si>
  <si>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</si>
  <si>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</si>
  <si>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</si>
  <si>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</si>
  <si>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</si>
  <si>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</si>
  <si>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</si>
  <si>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</si>
  <si>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</si>
  <si>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</si>
  <si>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</si>
  <si>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</si>
  <si>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</si>
  <si>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</si>
  <si>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</si>
  <si>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</si>
  <si>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</si>
  <si>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</si>
  <si>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</si>
  <si>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</si>
  <si>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</si>
  <si>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</si>
  <si>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</si>
  <si>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</si>
  <si>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</si>
  <si>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</si>
  <si>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</si>
  <si>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</si>
  <si>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</si>
  <si>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</si>
  <si>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</si>
  <si>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</si>
  <si>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</si>
  <si>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</si>
  <si>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</si>
  <si>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</si>
  <si>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</si>
  <si>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</si>
  <si>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</si>
  <si>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</si>
  <si>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</si>
  <si>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</si>
  <si>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</si>
  <si>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</si>
  <si>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</si>
  <si>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</si>
  <si>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</si>
  <si>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</si>
  <si>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</si>
  <si>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</si>
  <si>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</si>
  <si>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</si>
  <si>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</si>
  <si>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</si>
  <si>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</si>
  <si>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</si>
  <si>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</si>
  <si>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</si>
  <si>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</si>
  <si>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</si>
  <si>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</si>
  <si>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</si>
  <si>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</si>
  <si>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</si>
  <si>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</si>
  <si>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</si>
  <si>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</si>
  <si>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</si>
  <si>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</si>
  <si>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</si>
  <si>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</si>
  <si>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</si>
  <si>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</si>
  <si>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</si>
  <si>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</si>
  <si>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</si>
  <si>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</si>
  <si>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</si>
  <si>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</si>
  <si>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</si>
  <si>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</si>
  <si>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</si>
  <si>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</si>
  <si>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</si>
  <si>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</si>
  <si>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</si>
  <si>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</si>
  <si>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</si>
  <si>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</si>
  <si>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</si>
  <si>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</si>
  <si>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</si>
  <si>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</si>
  <si>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</si>
  <si>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</si>
  <si>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</si>
  <si>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</si>
  <si>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</si>
  <si>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</si>
  <si>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</si>
  <si>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</si>
  <si>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</si>
  <si>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</si>
  <si>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</si>
  <si>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</si>
  <si>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</si>
  <si>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</si>
  <si>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</si>
  <si>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</si>
  <si>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</si>
  <si>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</si>
  <si>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</si>
  <si>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</si>
  <si>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</si>
  <si>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</si>
  <si>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</si>
  <si>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</si>
  <si>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</si>
  <si>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</si>
  <si>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</si>
  <si>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</si>
  <si>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</si>
  <si>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</si>
  <si>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</si>
  <si>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</si>
  <si>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</si>
  <si>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</si>
  <si>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</si>
  <si>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</si>
  <si>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</si>
  <si>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</si>
  <si>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</si>
  <si>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</si>
  <si>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</si>
  <si>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</si>
  <si>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</si>
  <si>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</si>
  <si>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</si>
  <si>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</si>
  <si>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</si>
  <si>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</si>
  <si>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</si>
  <si>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</si>
  <si>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</si>
  <si>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</si>
  <si>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</si>
  <si>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</si>
  <si>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</si>
  <si>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</si>
  <si>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</si>
  <si>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</si>
  <si>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</si>
  <si>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</si>
  <si>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</si>
  <si>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</si>
  <si>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</si>
  <si>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</si>
  <si>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</si>
  <si>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</si>
  <si>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</si>
  <si>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</si>
  <si>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</si>
  <si>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</si>
  <si>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</si>
  <si>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</si>
  <si>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</si>
  <si>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</si>
  <si>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</si>
  <si>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</si>
  <si>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</si>
  <si>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</si>
  <si>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</si>
  <si>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</si>
  <si>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</si>
  <si>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</si>
  <si>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</si>
  <si>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</si>
  <si>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</si>
  <si>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</si>
  <si>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</si>
  <si>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</si>
  <si>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</si>
  <si>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</si>
  <si>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</si>
  <si>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</si>
  <si>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</si>
  <si>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</si>
  <si>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</si>
  <si>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</si>
  <si>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</si>
  <si>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</si>
  <si>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</si>
  <si>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</si>
  <si>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</si>
  <si>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</si>
  <si>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</si>
  <si>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</si>
  <si>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</si>
  <si>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</si>
  <si>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</si>
  <si>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</si>
  <si>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</si>
  <si>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</si>
  <si>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</si>
  <si>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</si>
  <si>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</si>
  <si>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</si>
  <si>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</si>
  <si>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</si>
  <si>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</si>
  <si>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</si>
  <si>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</si>
  <si>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</si>
  <si>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</si>
  <si>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</si>
  <si>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</si>
  <si>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</si>
  <si>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</si>
  <si>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</si>
  <si>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</si>
  <si>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</si>
  <si>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</si>
  <si>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</si>
  <si>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</si>
  <si>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</si>
  <si>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</si>
  <si>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</si>
  <si>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</si>
  <si>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</si>
  <si>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</si>
  <si>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</si>
  <si>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</si>
  <si>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</si>
  <si>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</si>
  <si>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</si>
  <si>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</si>
  <si>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</si>
  <si>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</si>
  <si>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</si>
  <si>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</si>
  <si>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</si>
  <si>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</si>
  <si>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</si>
  <si>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</si>
  <si>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</si>
  <si>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</si>
  <si>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</si>
  <si>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</si>
  <si>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</si>
  <si>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</si>
  <si>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</si>
  <si>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</si>
  <si>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</si>
  <si>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</si>
  <si>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</si>
  <si>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</si>
  <si>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</si>
  <si>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</si>
  <si>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</si>
  <si>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</si>
  <si>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</si>
  <si>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</si>
  <si>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</si>
  <si>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</si>
  <si>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</si>
  <si>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</si>
  <si>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</si>
  <si>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</si>
  <si>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>Uday Nath Dubey,Pahari Tola,Ranchi</t>
  </si>
  <si>
    <t>Anil Ray,Rohtas</t>
  </si>
  <si>
    <t>Chandra Bhushan Roy,Kaimur</t>
  </si>
  <si>
    <t>M/S Shree Jogmaya Infrastrunture Co. Pvt. Ltd,Sasaram.Bihar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</si>
  <si>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</si>
  <si>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</si>
  <si>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</si>
  <si>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</si>
  <si>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</si>
  <si>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</si>
  <si>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</si>
  <si>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</si>
  <si>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</si>
  <si>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</si>
  <si>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</si>
  <si>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</si>
  <si>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</si>
  <si>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</si>
  <si>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</si>
  <si>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</si>
  <si>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</si>
  <si>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</si>
  <si>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</si>
  <si>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</si>
  <si>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</si>
  <si>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</si>
  <si>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</si>
  <si>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</si>
  <si>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</si>
  <si>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</si>
  <si>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</si>
  <si>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</si>
  <si>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</si>
  <si>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</si>
  <si>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</si>
  <si>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</si>
  <si>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</si>
  <si>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</si>
  <si>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</si>
  <si>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</si>
  <si>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</si>
  <si>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</si>
  <si>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</si>
  <si>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</si>
  <si>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</si>
  <si>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</si>
  <si>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</si>
  <si>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</si>
  <si>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</si>
  <si>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</si>
  <si>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</si>
  <si>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</si>
  <si>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</si>
  <si>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</si>
  <si>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</si>
  <si>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</si>
  <si>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</si>
  <si>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</si>
  <si>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</si>
  <si>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</si>
  <si>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</si>
  <si>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</si>
  <si>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</si>
  <si>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</si>
  <si>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</si>
  <si>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</si>
  <si>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</si>
  <si>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</si>
  <si>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</si>
  <si>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</si>
  <si>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</si>
  <si>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</si>
  <si>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</si>
  <si>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</si>
  <si>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</si>
  <si>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</si>
  <si>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</si>
  <si>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</si>
  <si>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</si>
  <si>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</si>
  <si>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</si>
  <si>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</si>
  <si>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</si>
  <si>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</si>
  <si>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</si>
  <si>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</si>
  <si>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</si>
  <si>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</si>
  <si>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</si>
  <si>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</si>
  <si>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</si>
  <si>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</si>
  <si>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</si>
  <si>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</si>
  <si>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</si>
  <si>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</si>
  <si>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</si>
  <si>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</si>
  <si>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</si>
  <si>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</si>
  <si>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</si>
  <si>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</si>
  <si>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</si>
  <si>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</si>
  <si>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</si>
  <si>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</si>
  <si>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</si>
  <si>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</si>
  <si>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</si>
  <si>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</si>
  <si>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</si>
  <si>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</si>
  <si>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</si>
  <si>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</si>
  <si>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</si>
  <si>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</si>
  <si>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</si>
  <si>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</si>
  <si>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</si>
  <si>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</si>
  <si>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</si>
  <si>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</si>
  <si>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</si>
  <si>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</si>
  <si>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</si>
  <si>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</si>
  <si>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</si>
  <si>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</si>
  <si>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</si>
  <si>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</si>
  <si>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</si>
  <si>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</si>
  <si>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</si>
  <si>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</si>
  <si>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</si>
  <si>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</si>
  <si>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</si>
  <si>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</si>
  <si>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</si>
  <si>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</si>
  <si>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</si>
  <si>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</si>
  <si>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</si>
  <si>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</si>
  <si>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</si>
  <si>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</si>
  <si>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</si>
  <si>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</si>
  <si>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</si>
  <si>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</si>
  <si>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</si>
  <si>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</si>
  <si>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</si>
  <si>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</si>
  <si>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</si>
  <si>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</si>
  <si>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</si>
  <si>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</si>
  <si>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</si>
  <si>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</si>
  <si>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</si>
  <si>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</si>
  <si>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</si>
  <si>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</si>
  <si>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</si>
  <si>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</si>
  <si>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</si>
  <si>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</si>
  <si>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</si>
  <si>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</si>
  <si>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</si>
  <si>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</si>
  <si>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</si>
  <si>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</si>
  <si>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</si>
  <si>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</si>
  <si>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</si>
  <si>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</si>
  <si>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</si>
  <si>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</si>
  <si>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</si>
  <si>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</si>
  <si>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</si>
  <si>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</si>
  <si>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</si>
  <si>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</si>
  <si>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</si>
  <si>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</si>
  <si>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</si>
  <si>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</si>
  <si>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</si>
  <si>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</si>
  <si>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</si>
  <si>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</si>
  <si>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</si>
  <si>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</si>
  <si>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</si>
  <si>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</si>
  <si>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</si>
  <si>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</si>
  <si>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</si>
  <si>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</si>
  <si>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</si>
  <si>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</si>
  <si>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</si>
  <si>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</si>
  <si>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</si>
  <si>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</si>
  <si>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</si>
  <si>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</si>
  <si>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</si>
  <si>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</si>
  <si>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</si>
  <si>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</si>
  <si>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</si>
  <si>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</si>
  <si>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</si>
  <si>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</si>
  <si>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</si>
  <si>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</si>
  <si>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</si>
  <si>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</si>
  <si>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</si>
  <si>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</si>
  <si>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</si>
  <si>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</si>
  <si>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</si>
  <si>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</si>
  <si>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</si>
  <si>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</si>
  <si>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</si>
  <si>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</si>
  <si>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</si>
  <si>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</si>
  <si>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</si>
  <si>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</si>
  <si>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</si>
  <si>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</si>
  <si>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</si>
  <si>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</si>
  <si>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</si>
  <si>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</si>
  <si>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</si>
  <si>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</si>
  <si>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</si>
  <si>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</si>
  <si>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</si>
  <si>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</si>
  <si>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</si>
  <si>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</si>
  <si>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</si>
  <si>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</si>
  <si>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</si>
  <si>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</si>
  <si>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</si>
  <si>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</si>
  <si>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</si>
  <si>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</si>
  <si>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</si>
  <si>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</si>
  <si>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</si>
  <si>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</si>
  <si>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</si>
  <si>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</si>
  <si>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</si>
  <si>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</si>
  <si>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</si>
  <si>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</si>
  <si>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</si>
  <si>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</si>
  <si>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</si>
  <si>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</si>
  <si>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</si>
  <si>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</si>
  <si>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</si>
  <si>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</si>
  <si>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</si>
  <si>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</si>
  <si>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</si>
  <si>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</si>
  <si>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</si>
  <si>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</si>
  <si>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</si>
  <si>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</si>
  <si>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</si>
  <si>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</si>
  <si>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</si>
  <si>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</si>
  <si>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</si>
  <si>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</si>
  <si>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</si>
  <si>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</si>
  <si>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</si>
  <si>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</si>
  <si>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</si>
  <si>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</si>
  <si>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</si>
  <si>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</si>
  <si>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</si>
  <si>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</si>
  <si>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</si>
  <si>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</si>
  <si>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</si>
  <si>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</si>
  <si>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</si>
  <si>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</si>
  <si>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</si>
  <si>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</si>
  <si>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</si>
  <si>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</si>
  <si>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</si>
  <si>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</si>
  <si>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</si>
  <si>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</si>
  <si>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</si>
  <si>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</si>
  <si>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</si>
  <si>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</si>
  <si>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</si>
  <si>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</si>
  <si>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</si>
  <si>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</si>
  <si>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</si>
  <si>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</si>
  <si>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</si>
  <si>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</si>
  <si>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</si>
  <si>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</si>
  <si>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</si>
  <si>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</si>
  <si>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</si>
  <si>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</si>
  <si>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</si>
  <si>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</si>
  <si>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</si>
  <si>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</si>
  <si>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</si>
  <si>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</si>
  <si>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</si>
  <si>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</si>
  <si>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</si>
  <si>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</si>
  <si>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</si>
  <si>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</si>
  <si>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</si>
  <si>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</si>
  <si>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</si>
  <si>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</si>
  <si>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</si>
  <si>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</si>
  <si>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</si>
  <si>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</si>
  <si>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</si>
  <si>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</si>
  <si>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</si>
  <si>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</si>
  <si>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</si>
  <si>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</si>
  <si>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</si>
  <si>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</si>
  <si>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</si>
  <si>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</si>
  <si>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</si>
  <si>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</si>
  <si>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</si>
  <si>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</si>
  <si>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</si>
  <si>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</si>
  <si>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</si>
  <si>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</si>
  <si>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</si>
  <si>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</si>
  <si>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</si>
  <si>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</si>
  <si>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</si>
  <si>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</si>
  <si>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</si>
  <si>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</si>
  <si>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</si>
  <si>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</si>
  <si>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</si>
  <si>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</si>
  <si>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</si>
  <si>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</si>
  <si>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</si>
  <si>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</si>
  <si>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</si>
  <si>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</si>
  <si>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</si>
  <si>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</si>
  <si>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</si>
  <si>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</si>
  <si>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</si>
  <si>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</si>
  <si>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</si>
  <si>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</si>
  <si>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</si>
  <si>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</si>
  <si>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</si>
  <si>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</si>
  <si>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</si>
  <si>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</si>
  <si>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</si>
  <si>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</si>
  <si>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</si>
  <si>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</si>
  <si>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</si>
  <si>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</si>
  <si>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</si>
  <si>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</si>
  <si>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</si>
  <si>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</si>
  <si>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</si>
  <si>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</si>
  <si>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</si>
  <si>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</si>
  <si>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</si>
  <si>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</si>
  <si>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</si>
  <si>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</si>
  <si>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</si>
  <si>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</si>
  <si>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</si>
  <si>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</si>
  <si>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</si>
  <si>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</si>
  <si>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</si>
  <si>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</si>
  <si>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</si>
  <si>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</si>
  <si>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</si>
  <si>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</si>
  <si>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</si>
  <si>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</si>
  <si>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</si>
  <si>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</si>
  <si>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</si>
  <si>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</si>
  <si>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</si>
  <si>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</si>
  <si>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</si>
  <si>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</si>
  <si>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</si>
  <si>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</si>
  <si>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</si>
  <si>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</si>
  <si>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</si>
  <si>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</si>
  <si>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</si>
  <si>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</si>
  <si>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</si>
  <si>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</si>
  <si>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</si>
  <si>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</si>
  <si>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</si>
  <si>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</si>
  <si>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</si>
  <si>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</si>
  <si>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</si>
  <si>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</si>
  <si>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</si>
  <si>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</si>
  <si>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</si>
  <si>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</si>
  <si>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</si>
  <si>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</si>
  <si>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</si>
  <si>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</si>
  <si>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</si>
  <si>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</si>
  <si>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</si>
  <si>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</si>
  <si>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</si>
  <si>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</si>
  <si>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</si>
  <si>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</si>
  <si>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</si>
  <si>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</si>
  <si>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</si>
  <si>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</si>
  <si>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</si>
  <si>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</si>
  <si>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</si>
  <si>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</si>
  <si>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</si>
  <si>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</si>
  <si>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</si>
  <si>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</si>
  <si>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</si>
  <si>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</si>
  <si>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</si>
  <si>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</si>
  <si>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</si>
  <si>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</si>
  <si>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</si>
  <si>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</si>
  <si>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</si>
  <si>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</si>
  <si>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</si>
  <si>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</si>
  <si>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</si>
  <si>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</si>
  <si>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</si>
  <si>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G.L.</t>
  </si>
  <si>
    <t>Tie beam</t>
  </si>
  <si>
    <t>Low Land about 12'-0"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</si>
  <si>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</si>
  <si>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</si>
  <si>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</si>
  <si>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</si>
  <si>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</si>
  <si>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</si>
  <si>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</si>
  <si>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</si>
  <si>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</si>
  <si>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</si>
  <si>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</si>
  <si>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</si>
  <si>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</si>
  <si>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</si>
  <si>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</si>
  <si>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</si>
  <si>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</si>
  <si>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</si>
  <si>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</si>
  <si>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</si>
  <si>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</si>
  <si>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</si>
  <si>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</si>
  <si>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</si>
  <si>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</si>
  <si>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ENCROCHEMENT</t>
  </si>
  <si>
    <t>Land not Avilab.</t>
  </si>
  <si>
    <t>Up to GL</t>
  </si>
  <si>
    <t>Land problem</t>
  </si>
  <si>
    <t>B/W upto PL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</si>
  <si>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</si>
  <si>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</si>
  <si>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</si>
  <si>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</si>
  <si>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</si>
  <si>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</si>
  <si>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Land Not available</t>
  </si>
  <si>
    <t>Buxar Construction</t>
  </si>
  <si>
    <t>M/S Alam Construction, Madhepura</t>
  </si>
  <si>
    <t>Bholi Nath Roy</t>
  </si>
  <si>
    <t>Satendra Kumar Construction Pvt. Ltd.</t>
  </si>
  <si>
    <t>NOT STARTED</t>
  </si>
  <si>
    <t>EXCAVATION WORK IN PROGRESS</t>
  </si>
  <si>
    <t>EXCAVATION WORK STOPPED DUE TO WATER LOGGING</t>
  </si>
  <si>
    <t>TIE BEAM LEVEL WORK IN PROGRESS</t>
  </si>
  <si>
    <t>PATNA (EAST)</t>
  </si>
  <si>
    <t>PATNA (WEST)</t>
  </si>
  <si>
    <t>TIRHUT (EAST)</t>
  </si>
  <si>
    <t>TIRHUT (WEST)</t>
  </si>
  <si>
    <t>Vinod Kumar Ranjan (9661863636) E.E. BSEIDC, Div.- Patna (West)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</si>
  <si>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</si>
  <si>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</si>
  <si>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</si>
  <si>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</si>
  <si>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</si>
  <si>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Koela Construction, Gaya</t>
  </si>
  <si>
    <t>Ranjan Kumar Gajraj Singh</t>
  </si>
  <si>
    <t>Ms Sidhnath Construction</t>
  </si>
  <si>
    <t>MS Om Enterprises</t>
  </si>
  <si>
    <t>Bricks Liner Infrastructure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</si>
  <si>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</si>
  <si>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</si>
  <si>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t>Ms. Arpana Construction Begusarai</t>
  </si>
  <si>
    <t>Mukesh Kumar</t>
  </si>
  <si>
    <t>Samrat Construction</t>
  </si>
  <si>
    <t>Saliesh Kumar SIngh</t>
  </si>
  <si>
    <t>Chandan Kumar Singh</t>
  </si>
  <si>
    <t>Birendra Kumar Singh</t>
  </si>
  <si>
    <t>MS Jayshankar Kumar, Samastipur</t>
  </si>
  <si>
    <t>Pristine Engicon Pvt. Ltd., Ranchi</t>
  </si>
  <si>
    <t>Kailash Prasad Yadav, Supaul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</si>
  <si>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</si>
  <si>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</si>
  <si>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</si>
  <si>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</si>
  <si>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</si>
  <si>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</si>
  <si>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</si>
  <si>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</si>
  <si>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SSS-355</t>
  </si>
  <si>
    <t>e/; fo|ky;] nhi</t>
  </si>
  <si>
    <t>Ajay Kumar Pathak</t>
  </si>
  <si>
    <t>Anil Kumar, Vaishali</t>
  </si>
  <si>
    <t>Prakash Kumar, Muzaffarpur</t>
  </si>
  <si>
    <t>Bablu Kumar Singh, Patna</t>
  </si>
  <si>
    <t>MS Azad Construction, Gaya</t>
  </si>
  <si>
    <t xml:space="preserve">Arvind Kumar  </t>
  </si>
  <si>
    <t>Gopal Kumar</t>
  </si>
  <si>
    <t>Arvind Kumar</t>
  </si>
  <si>
    <t>Kaushalendra Kumar</t>
  </si>
  <si>
    <t>Maa Sherawali Construction , Patna</t>
  </si>
  <si>
    <t>Land Dispute</t>
  </si>
  <si>
    <t>CHITRAGUPTA CONSTRUCTION PVT LTD,9431258544, 9931823577</t>
  </si>
  <si>
    <t>Puja Kumari, Munger</t>
  </si>
  <si>
    <t>M/S ALAM CONSTRUCTION</t>
  </si>
  <si>
    <t>Satendra Kumar Construction Pvt. Ltd., Patna</t>
  </si>
  <si>
    <t>Shailesh Kumar Singh, Madhepura</t>
  </si>
  <si>
    <t>M/S SATYANARAYAN SINGH
9431190410</t>
  </si>
  <si>
    <t>contractor has not initiated the work due to his illness, as informed by telephonic communication.</t>
  </si>
  <si>
    <t>BIRENDRA KUMAR SINGH
9473440405</t>
  </si>
  <si>
    <t>BIRENDRA  KUMAR SINGH
9473440405</t>
  </si>
  <si>
    <t>KUNAL KISHOR MISHRA
DUMRA KOTWA EAST CHAMPARAN</t>
  </si>
  <si>
    <t>DESHBANDHU KUMAR SINGH
7739855654</t>
  </si>
  <si>
    <t>BED BRAT PANDEY
VILL-SONKHAR,P.O.+P.S.-RAMNAGAR,DIST.-WEST CHAMPARAN</t>
  </si>
  <si>
    <t xml:space="preserve">Pawan Construction </t>
  </si>
  <si>
    <t>NORTH BIHAR CONSTRUCTION</t>
  </si>
  <si>
    <t>SSS-391</t>
  </si>
  <si>
    <t>mRØfer jktdh; e/; fo|ky;] cnokadyk</t>
  </si>
  <si>
    <t>TENDER PROCESS</t>
  </si>
  <si>
    <t>mRØfer jktdh; e/; fo|ky;] cgsM+k</t>
  </si>
  <si>
    <t>mRØfer jktdh; e/; fo|ky;] dUgukj</t>
  </si>
  <si>
    <t>e/; fo|yk;] ngkj</t>
  </si>
  <si>
    <t>SSS-392</t>
  </si>
  <si>
    <t>jkeiqj</t>
  </si>
  <si>
    <t>e/; fo|ky;] veho</t>
  </si>
  <si>
    <t>AJAY KUMAR SINGH</t>
  </si>
  <si>
    <t>SSS-393</t>
  </si>
  <si>
    <t>e/; fo|ky;] tSrqiqjdyk</t>
  </si>
  <si>
    <t>NAV    NIRMAN CONSTRUCTION,9507456472</t>
  </si>
  <si>
    <t>SSS-394</t>
  </si>
  <si>
    <t>eksguh;k¡</t>
  </si>
  <si>
    <t>e/; fo|ky;] dFkst</t>
  </si>
  <si>
    <t>RISHABH KUMAR MISHRA</t>
  </si>
  <si>
    <t>SSS-395</t>
  </si>
  <si>
    <t>uqvk¡o</t>
  </si>
  <si>
    <t>e/; fo|ky;] dksVk</t>
  </si>
  <si>
    <t>SSS-396</t>
  </si>
  <si>
    <t>jkex&lt;+</t>
  </si>
  <si>
    <t>e/; fo|ky;] uksukj</t>
  </si>
  <si>
    <t>DARSHITA  BUILDER AND DEVELOPERS PVT LTD,09801134120</t>
  </si>
  <si>
    <t>SSS-397</t>
  </si>
  <si>
    <t>mRØfer e/; fo|ky;] Mqekjdksu</t>
  </si>
  <si>
    <t>SHARDA SECURITY AND ALLIED SERVICES,9708277777</t>
  </si>
  <si>
    <t>SSS-415</t>
  </si>
  <si>
    <t>ikyhxat</t>
  </si>
  <si>
    <t>e/; fo|ky;] /kks[kjk</t>
  </si>
  <si>
    <t>SSS-429</t>
  </si>
  <si>
    <t>foØexat</t>
  </si>
  <si>
    <t>e/; fo|ky;] uksugj</t>
  </si>
  <si>
    <t>MANOJ     KUMAR      SINGH,8804224510</t>
  </si>
  <si>
    <t>e/; fo|ky;] mn; fMgjh</t>
  </si>
  <si>
    <t>SSS-430</t>
  </si>
  <si>
    <t>mRØfer e/; fo|ky;] VqEck</t>
  </si>
  <si>
    <t>MAA MUNDESHWARI CONSTRUCTION,9430895576</t>
  </si>
  <si>
    <t>SSS-431</t>
  </si>
  <si>
    <t>mRØfer e/; fo|ky;] fi;kdyk</t>
  </si>
  <si>
    <t>SSS-451</t>
  </si>
  <si>
    <t>ukyank</t>
  </si>
  <si>
    <t>e/; fo|ky;] ekSyukpd</t>
  </si>
  <si>
    <t>M/S DAYANAND PRASAD SINHA &amp;CO. JANTA PATH</t>
  </si>
  <si>
    <t>S.S.S-374</t>
  </si>
  <si>
    <t>e/; fo|ky;] esjk[kkuiqjk</t>
  </si>
  <si>
    <t>MS VATSHYAN CONSTRUCTION
9546109122</t>
  </si>
  <si>
    <t>e/; fo|ky;] lsgjk</t>
  </si>
  <si>
    <t>S.S.S-375</t>
  </si>
  <si>
    <t>/ku:vk</t>
  </si>
  <si>
    <t>e/; fo|ky;] vatuh xksfoUniqj</t>
  </si>
  <si>
    <t>S.S.S-376</t>
  </si>
  <si>
    <t>e/; fo|ky;] fgjkeuiqj idM+hundred</t>
  </si>
  <si>
    <t>NEER GAGAN CONSTRUCTION
9308641711</t>
  </si>
  <si>
    <t>Qqyokjh 'kjhQ</t>
  </si>
  <si>
    <t>mPp ek/;fed fo|ky;] xksuiqjk ¼funs'kd] ek/;fed f'k{kk ds Kkikad&amp;11@;ksŒ&amp;02&amp;03@2012&amp;123] fnukad&amp;29-01-2014 esa fn, x, vkns'kkuqlkj xzke iapk;Rs.&amp;xksuiqjk ds csfld Ldwy ds tehu ij Hkou fuekZ.k gksxkA½</t>
  </si>
  <si>
    <t>S.S.S-377</t>
  </si>
  <si>
    <t>iquiqu</t>
  </si>
  <si>
    <t>mRØfer e/; fo|ky;] jkt?kkV uoknk</t>
  </si>
  <si>
    <t>SSS-452</t>
  </si>
  <si>
    <t>ukoknk</t>
  </si>
  <si>
    <t>e/; fo|ky;] fljSyk</t>
  </si>
  <si>
    <t>Mahnar Infratech Pvt. Ltd,9771410513</t>
  </si>
  <si>
    <t>SSS-453</t>
  </si>
  <si>
    <t>e/; fo|ky;] pkScs</t>
  </si>
  <si>
    <t>SUJAY BHAN SINGH,9473297677</t>
  </si>
  <si>
    <t>SSS-454</t>
  </si>
  <si>
    <t>dksvkdksy</t>
  </si>
  <si>
    <t>e/; fo|ky;] /keku</t>
  </si>
  <si>
    <t>MS ANANYA CONSTRUCTION,9334745882</t>
  </si>
  <si>
    <t>mRØfer e/; fo|ky;] dkyqvkckj</t>
  </si>
  <si>
    <t>SSS-457</t>
  </si>
  <si>
    <t>gliqjk</t>
  </si>
  <si>
    <t>e/; fo|ky;] vfg;kiqj</t>
  </si>
  <si>
    <t>SSS-458</t>
  </si>
  <si>
    <t>e/; fo|ky;] flMqyh njxkg</t>
  </si>
  <si>
    <t>e/; fo|ky;] yksgjk</t>
  </si>
  <si>
    <t>SSS-459</t>
  </si>
  <si>
    <t>uohxat</t>
  </si>
  <si>
    <t>e/; fo|ky;] Fksxks</t>
  </si>
  <si>
    <t xml:space="preserve">SHAMSHER KUMAR </t>
  </si>
  <si>
    <t>e/; fo|ky;] daMh</t>
  </si>
  <si>
    <t>SSS-460</t>
  </si>
  <si>
    <t>e/; fo|ky; nykjs</t>
  </si>
  <si>
    <t>TRADEWELL  CONSTRUCTION  PVT LTD,9801181475</t>
  </si>
  <si>
    <t>SSS-461</t>
  </si>
  <si>
    <t>enuiqj</t>
  </si>
  <si>
    <t>e/; fo|ky;] Nkyhnksgj</t>
  </si>
  <si>
    <t>SSS-462</t>
  </si>
  <si>
    <t>e/; fo|ky;] egnhuiqj</t>
  </si>
  <si>
    <t>SSS-463</t>
  </si>
  <si>
    <t>gfFk;kok¡</t>
  </si>
  <si>
    <t>e/; fo|ky;] egdkj</t>
  </si>
  <si>
    <t>KAUSHLENDRA KUMAR,8409113501</t>
  </si>
  <si>
    <t>SSS-464</t>
  </si>
  <si>
    <t>e/; fo|ky;] ljS;kVkM+</t>
  </si>
  <si>
    <t>SSS-465</t>
  </si>
  <si>
    <t>e/; fo|ky; cgsM+k pkSHkkj</t>
  </si>
  <si>
    <t>e/; fo|ky;] njHkaxk</t>
  </si>
  <si>
    <t>S.S.S-356</t>
  </si>
  <si>
    <t>e/; fo|ky;] cUns;k</t>
  </si>
  <si>
    <t xml:space="preserve">MS OM ENTERPRISESMS </t>
  </si>
  <si>
    <t>e/; fo|ky;] csuh dSFkh</t>
  </si>
  <si>
    <t>SSS-384</t>
  </si>
  <si>
    <t>ck¡dk</t>
  </si>
  <si>
    <t>pkUnu</t>
  </si>
  <si>
    <t>mRØfer e/; fo|ky; Qqygjk</t>
  </si>
  <si>
    <t>e/; fo|ky;] Hkksjk cktkj</t>
  </si>
  <si>
    <t>SSS-385</t>
  </si>
  <si>
    <t>mRØfer e/; fo|ky;] Vsaxjk</t>
  </si>
  <si>
    <t>mRØfer e/; fo|ky;] csyk fctgjk</t>
  </si>
  <si>
    <t>SSS-410</t>
  </si>
  <si>
    <t>ihjiSrh</t>
  </si>
  <si>
    <t>mRØfer e/; fo|ky;] ckcqiqj</t>
  </si>
  <si>
    <t>RETENDER</t>
  </si>
  <si>
    <t>SSS-379</t>
  </si>
  <si>
    <t>e/; fo|ky; vjs;k</t>
  </si>
  <si>
    <t>SSS-380</t>
  </si>
  <si>
    <t>ijoÙkk</t>
  </si>
  <si>
    <t>e/; fo|ky; cUnsgjk</t>
  </si>
  <si>
    <t>e/; fo|ky; dcSyk</t>
  </si>
  <si>
    <t>e/; fo|ky;] [khjk Mhg</t>
  </si>
  <si>
    <t>SSS-381</t>
  </si>
  <si>
    <t>xksxjh</t>
  </si>
  <si>
    <t>e/; fo|ky; jkeiqj</t>
  </si>
  <si>
    <t>e/; fo|ky; cM+h iSdkr</t>
  </si>
  <si>
    <t>e/; fo|ky; enkjiqj</t>
  </si>
  <si>
    <t>e/; fo|ky; u'dhiqj</t>
  </si>
  <si>
    <t>e/; fo|ky; nsoBk</t>
  </si>
  <si>
    <t>SSS-382</t>
  </si>
  <si>
    <t>e/; fo|ky; /kuNkj cqPpk</t>
  </si>
  <si>
    <t>SSS-383</t>
  </si>
  <si>
    <t>e/; fo|ky; dkf'keiqj</t>
  </si>
  <si>
    <t>SSS-386</t>
  </si>
  <si>
    <t>ukodkVh</t>
  </si>
  <si>
    <t>e/; fo|ky;] vdgk jfjvkSuk</t>
  </si>
  <si>
    <t>M/S AASTHA AND SAUMYA CONSTRUCTION,9570856865</t>
  </si>
  <si>
    <t>SSS-387</t>
  </si>
  <si>
    <t>[kksnkoUriqj</t>
  </si>
  <si>
    <t>mnwZ e/; foZ|ky;] rq:Yykgiqj</t>
  </si>
  <si>
    <t>SSS-388</t>
  </si>
  <si>
    <t>NkSMkgh</t>
  </si>
  <si>
    <t>e/; fo|ky;] xhjhMhg</t>
  </si>
  <si>
    <t>SSS-400</t>
  </si>
  <si>
    <t>e/; fo|ky;] bUnz:[k</t>
  </si>
  <si>
    <t>SSS-401</t>
  </si>
  <si>
    <t>eqaxsj lnj</t>
  </si>
  <si>
    <t>e/; fo|ky;] pjkSu</t>
  </si>
  <si>
    <t>SSS-402</t>
  </si>
  <si>
    <t>BsVh;k cEcj</t>
  </si>
  <si>
    <t>SSS-403</t>
  </si>
  <si>
    <t>/kjgjk</t>
  </si>
  <si>
    <t>dU;k e/; fo|ky;] f'kodqaM</t>
  </si>
  <si>
    <t>SSS-445</t>
  </si>
  <si>
    <t>teqÃ</t>
  </si>
  <si>
    <t>e/; fo|ky;] cqdkj</t>
  </si>
  <si>
    <t>SUDESH KUMAR AND CO CONST PVT LTD</t>
  </si>
  <si>
    <t>e/; fo|ky;] lksuis</t>
  </si>
  <si>
    <t>e/; fo|ky;] uohuxj</t>
  </si>
  <si>
    <t>SSS-446</t>
  </si>
  <si>
    <t>e/; fo|ky;] xqxqyMhg</t>
  </si>
  <si>
    <t>BRAJESH   KUMAR   SINGH</t>
  </si>
  <si>
    <t>mRØfer e/; fo|ky;] nsopd</t>
  </si>
  <si>
    <t>SSS-447</t>
  </si>
  <si>
    <t>e/; fo|ky;] pkuuokj</t>
  </si>
  <si>
    <t>e/; fo|ky;] Á/kkupd</t>
  </si>
  <si>
    <t>SSS-448</t>
  </si>
  <si>
    <t>lksuks</t>
  </si>
  <si>
    <t>e/; fo|ky;] cfV;k</t>
  </si>
  <si>
    <t>JAY KISHOR SINGH</t>
  </si>
  <si>
    <t>mRØfer e/; fo|ky;] jtkSy</t>
  </si>
  <si>
    <t>SSS-449</t>
  </si>
  <si>
    <t>e/; fo|ky;] fleqyryk</t>
  </si>
  <si>
    <t>e/; fo|ky;] ckftyk</t>
  </si>
  <si>
    <t>e/; fo|ky;] cq/kh[kj</t>
  </si>
  <si>
    <t>SSS-450</t>
  </si>
  <si>
    <t>pdkÃ</t>
  </si>
  <si>
    <t>e/; fo|ky;] cksub</t>
  </si>
  <si>
    <t>e/; fo|ky;] csUnzk</t>
  </si>
  <si>
    <t>SSS-467</t>
  </si>
  <si>
    <t>mRØfer e/; fo|ky;] dqanj</t>
  </si>
  <si>
    <t>SSS-468</t>
  </si>
  <si>
    <t>lw;Zx&lt;+k</t>
  </si>
  <si>
    <t>e/; fo|ky;] jlqyiqj</t>
  </si>
  <si>
    <t>mRØfer e/; fo|ky;] dfueksg</t>
  </si>
  <si>
    <t>SSS-469</t>
  </si>
  <si>
    <t xml:space="preserve"> 'ks[kksiqj</t>
  </si>
  <si>
    <t>e/; fo|ky;] i{kh</t>
  </si>
  <si>
    <t>MS Dayanand Prasad Sinha and Co</t>
  </si>
  <si>
    <t>S.S.S-358</t>
  </si>
  <si>
    <t xml:space="preserve"> 'ks[kiqjk </t>
  </si>
  <si>
    <t>e/; fo|ky;] iSu</t>
  </si>
  <si>
    <t>GOPAL KUMAR
9234334864</t>
  </si>
  <si>
    <t>S.S.S-378</t>
  </si>
  <si>
    <t>fiifj;k</t>
  </si>
  <si>
    <t>mRØfer e/; fo|ky;] fiifj;k fn;kjk ¼fo|ky; ds LokfeRo esa 50 fMlfey ijrh Hkwfe gksus ds 'krZ ds lkFk½</t>
  </si>
  <si>
    <t>SSS-399</t>
  </si>
  <si>
    <t>e/; fo|ky;] o``nkou</t>
  </si>
  <si>
    <t>SAMRAT BUILDTECH (INDIA) PRIVATE LIMITED,9431685933</t>
  </si>
  <si>
    <t>e/; fo|ky;] ijekuUniqj</t>
  </si>
  <si>
    <t>SSS-439</t>
  </si>
  <si>
    <t>e/; fo|ky;] yksdgk</t>
  </si>
  <si>
    <t>MS ALAM CONSTRUCTION WORKS AND COMPANY,9472103786
9199574775</t>
  </si>
  <si>
    <t>ckfydk e/; fo|ky;] lqikSy</t>
  </si>
  <si>
    <t>SSS-440</t>
  </si>
  <si>
    <t>e/; fo|ky;] czgecqyksd nqfc;kgh</t>
  </si>
  <si>
    <t>DHIRAJ KUMAR AGRAWAL,9771645678</t>
  </si>
  <si>
    <t>S.S.S-359</t>
  </si>
  <si>
    <t>fueZyh</t>
  </si>
  <si>
    <t>e/; fo|ky;] csyk Vksyk] nkseqgku</t>
  </si>
  <si>
    <t>TRISHUL CONSTRUCTIONS,8252940655</t>
  </si>
  <si>
    <t>S.S.S-360</t>
  </si>
  <si>
    <t>e/; fo|ky;] eYguh</t>
  </si>
  <si>
    <t xml:space="preserve">Baba Hans Construction Pvt Ltd
9430407767
</t>
  </si>
  <si>
    <t>e/; fo|ky;] clfoV~Vh</t>
  </si>
  <si>
    <t>S.S.S-361(A)</t>
  </si>
  <si>
    <t xml:space="preserve">ljk;x&lt;+ </t>
  </si>
  <si>
    <t>e/; fo|ky;] cSlk</t>
  </si>
  <si>
    <t>S.S.S-361(B)</t>
  </si>
  <si>
    <t>e/; fo|ky;] eqjyh</t>
  </si>
  <si>
    <t>S.S.S-362(A)</t>
  </si>
  <si>
    <t>ejkSuk</t>
  </si>
  <si>
    <t>e/; fo|ky;] ejkSuk</t>
  </si>
  <si>
    <t>S.S.S-362(B)</t>
  </si>
  <si>
    <t>e/; fo|ky;] ljkstk csyk</t>
  </si>
  <si>
    <t>GULAB DEVI,9472390207</t>
  </si>
  <si>
    <t>S.S.S-363</t>
  </si>
  <si>
    <t>e/; fo|ky;] rqykiV~Vh</t>
  </si>
  <si>
    <t>MADHAV CONSTRUCTION</t>
  </si>
  <si>
    <t>SSS-389</t>
  </si>
  <si>
    <t>dks&lt;+k</t>
  </si>
  <si>
    <t>e/; fo|ky; f'ko yky Vksyk pkWih</t>
  </si>
  <si>
    <t>SSS-390</t>
  </si>
  <si>
    <t>Qydk</t>
  </si>
  <si>
    <t>ckfydk e/; fo|ky;] iksfB;k</t>
  </si>
  <si>
    <t>SSS-404</t>
  </si>
  <si>
    <t>e/; fo|ky;] gyeyk</t>
  </si>
  <si>
    <t>SSS-405</t>
  </si>
  <si>
    <t>mRØfer e/; fo|ky;] lkgiqj</t>
  </si>
  <si>
    <t>BHOLI NATH ROY,7352520025</t>
  </si>
  <si>
    <t>SSS-406</t>
  </si>
  <si>
    <t>e/; fo|ky;] &gt;udh eqlgjh iqohZ</t>
  </si>
  <si>
    <t>SSS-407</t>
  </si>
  <si>
    <t>iksfFkok</t>
  </si>
  <si>
    <t>e/; fo|ky;] Mkeyckjh</t>
  </si>
  <si>
    <t>MD ANZAR ALAM,9431445928</t>
  </si>
  <si>
    <t>SSS-408</t>
  </si>
  <si>
    <t>cgknqjxat</t>
  </si>
  <si>
    <t>e/; fo|ky;] HkkVkckjh</t>
  </si>
  <si>
    <t>SSS-416</t>
  </si>
  <si>
    <t>iwf.Zk;k¡</t>
  </si>
  <si>
    <t>dlck</t>
  </si>
  <si>
    <t>e/; fo|ky;] lq/kqosyh</t>
  </si>
  <si>
    <t>e/; fo|ky;] ft;uxat] xqjgh</t>
  </si>
  <si>
    <t>e/; fo|ky;] deyiqj] vejk] ykxu</t>
  </si>
  <si>
    <t>SSS-417</t>
  </si>
  <si>
    <t>tykyx&lt;+</t>
  </si>
  <si>
    <t>e/; fo|ky;] lksjlksuh fctqfy;k</t>
  </si>
  <si>
    <t>SSS-418</t>
  </si>
  <si>
    <t>ok;lh</t>
  </si>
  <si>
    <t>e/; fo|ky;] e&lt;+ok</t>
  </si>
  <si>
    <t>SSS-419</t>
  </si>
  <si>
    <t>Mx:vk</t>
  </si>
  <si>
    <t>e/; fo|ky;] egyckjh</t>
  </si>
  <si>
    <t>SSS-420</t>
  </si>
  <si>
    <t>iwf.kZ;k¡ ¼iwohZ½</t>
  </si>
  <si>
    <t>e/; fo|ky;] csyok</t>
  </si>
  <si>
    <t>SSS-421</t>
  </si>
  <si>
    <t>Hkokuhiqj</t>
  </si>
  <si>
    <t>e/; fo|ky;] lksunhi</t>
  </si>
  <si>
    <t>SSS-455</t>
  </si>
  <si>
    <t>mRØfer e/; fo|ky;] Hkokuhuxj</t>
  </si>
  <si>
    <t>SSS-456</t>
  </si>
  <si>
    <t>mRØfer e/; fo|ky;] ckjk bLrkecjkj</t>
  </si>
  <si>
    <t>MD ARFIN,9006212706</t>
  </si>
  <si>
    <t>S.S.S-357(A)</t>
  </si>
  <si>
    <t>iwf.kZ;k</t>
  </si>
  <si>
    <t>e/; fo|ky;] la&gt;k?kkV</t>
  </si>
  <si>
    <t>RATNESH KUMAR RATNA,9334271195</t>
  </si>
  <si>
    <t>S.S.S-357(B)</t>
  </si>
  <si>
    <t>e/; fo|ky;] ehjxat</t>
  </si>
  <si>
    <t>MS ALAM CONSTRUCTION WORKS AND COMPANY,9199574775</t>
  </si>
  <si>
    <t>S.S.S-357(C)</t>
  </si>
  <si>
    <t>e/; fo|ky;] xaxkjke] nexkM+k</t>
  </si>
  <si>
    <t>SSS-398</t>
  </si>
  <si>
    <t>e/; fo|ky;] lqfj;kgh</t>
  </si>
  <si>
    <t>DADIALA ENTERPRISES,9835998444</t>
  </si>
  <si>
    <t>SSS-432</t>
  </si>
  <si>
    <t>e/; fo|ky;] fe;kjh</t>
  </si>
  <si>
    <t>SUDHAKANT ENTERPRISES PVT LTD,9431208455</t>
  </si>
  <si>
    <t>e/; fo|ky;] eqlkiqj</t>
  </si>
  <si>
    <t>SSS-433</t>
  </si>
  <si>
    <t>RENU DEVI,8540807915</t>
  </si>
  <si>
    <t>SSS-434</t>
  </si>
  <si>
    <t>e/; fo|ky;] xqukÃ] clgh</t>
  </si>
  <si>
    <t>vipin kumar sahni,9931468694</t>
  </si>
  <si>
    <t>SSS-435</t>
  </si>
  <si>
    <t>foHkqfriqj</t>
  </si>
  <si>
    <t>jktdh; e/; fo|ky;] csylaMh] rkjk</t>
  </si>
  <si>
    <t>e/; fo|ky;] [kEgkj</t>
  </si>
  <si>
    <t>jktdh; e/; fo|ky;] ekukjk; Vksyk</t>
  </si>
  <si>
    <t>SSS-436</t>
  </si>
  <si>
    <t>nyflag ljk;</t>
  </si>
  <si>
    <t>jktdh; e/; fo|ky;] dejkm</t>
  </si>
  <si>
    <t>SSS-441</t>
  </si>
  <si>
    <t>e.khxkNh</t>
  </si>
  <si>
    <t>mRØfer e/; fo|ky;] VVqvkj</t>
  </si>
  <si>
    <t>SSS-442</t>
  </si>
  <si>
    <t>mRØfer e/; fo|ky;] fcjkSy vdcjiqj</t>
  </si>
  <si>
    <t>mRØfer e/; fo|ky;] lksuiqj i?kkjh</t>
  </si>
  <si>
    <t>SSS-443</t>
  </si>
  <si>
    <t>?ku';keiqj</t>
  </si>
  <si>
    <t>mRØfer e/; fo|ky;] t;nsoiV~~Vh</t>
  </si>
  <si>
    <t>SSS-444</t>
  </si>
  <si>
    <t>tkys</t>
  </si>
  <si>
    <t>e/; fo|ky;] eqjSBk</t>
  </si>
  <si>
    <t>NIT 10/2014-15,DATED-27-5-14</t>
  </si>
  <si>
    <t xml:space="preserve"> 04.07-2014  </t>
  </si>
  <si>
    <t>MAA VASUNDHARA CONSTRUCTION, 9006650591</t>
  </si>
  <si>
    <t>CITY CREATION, 9386742763</t>
  </si>
  <si>
    <t>CITY CREATION,    9386742763</t>
  </si>
  <si>
    <t>SANJAY KUMAR,   8521954601</t>
  </si>
  <si>
    <t>SSS-466</t>
  </si>
  <si>
    <t>cSdq.Biqj ¼cjkSyh½</t>
  </si>
  <si>
    <t>mRØfer e/; fo|ky;] cyjk</t>
  </si>
  <si>
    <t>cSdq.Biqj</t>
  </si>
  <si>
    <t>e/; fo|ky;] eqatk c[kjh</t>
  </si>
  <si>
    <t>S.S.S-364</t>
  </si>
  <si>
    <t>floku</t>
  </si>
  <si>
    <t>njkSyh</t>
  </si>
  <si>
    <t>mRØfer e/; fo|ky;] d`".kkikyh</t>
  </si>
  <si>
    <t>ASIANA CONSTRACT PVT LTD
9431088485</t>
  </si>
  <si>
    <t>e/; fo|ky;] pdjh</t>
  </si>
  <si>
    <t>e/; fo|ky;] gjukVkaM</t>
  </si>
  <si>
    <t>mRØfer e/; fo|ky;] Vmoka ijfl;ka</t>
  </si>
  <si>
    <t>S.S.S-365(A)</t>
  </si>
  <si>
    <t>njkSank</t>
  </si>
  <si>
    <t>mRØfer e/; fo|ky;]cSnkiqj</t>
  </si>
  <si>
    <t>ASIANA CONSTRACT PVT LTD,9431081485</t>
  </si>
  <si>
    <t>S.S.S-365(B)</t>
  </si>
  <si>
    <t>e/; fo|ky;] idofy;k</t>
  </si>
  <si>
    <t>S.S.S-366</t>
  </si>
  <si>
    <t>egkjktxat</t>
  </si>
  <si>
    <t>e/; fo|ky;] ek/kksijq</t>
  </si>
  <si>
    <t>MS SHAILENDRA SHEKHAR MISHRA
9471004272</t>
  </si>
  <si>
    <t>S.S.S-367</t>
  </si>
  <si>
    <t>Hkkxokuiqj gkV</t>
  </si>
  <si>
    <t>mRØfer e/; fo|ky;] ljk; iMkSyh</t>
  </si>
  <si>
    <t>e/; fo|ky;] tqvkQj</t>
  </si>
  <si>
    <t>mRØfer e/; fo|ky;][kfM+;k Vksyk</t>
  </si>
  <si>
    <t>S.S.S-368</t>
  </si>
  <si>
    <t>xqBuh</t>
  </si>
  <si>
    <t>e/; fo|ky;] cdqykjh</t>
  </si>
  <si>
    <t>AMIT KUMAR CHATURVEDI
7562033432</t>
  </si>
  <si>
    <t>e/; fo|ky;] rkyh</t>
  </si>
  <si>
    <t>S.S.S-369(A)</t>
  </si>
  <si>
    <t>j?kqukFkiqj</t>
  </si>
  <si>
    <t>e/; fo|ky;] fn?koyh;k</t>
  </si>
  <si>
    <t>SUBHASH KUMAR SUBHASH,9934211227</t>
  </si>
  <si>
    <t>S.S.S-369(B)</t>
  </si>
  <si>
    <t>e/; fo|ky;] uoknk</t>
  </si>
  <si>
    <t>SIENN SECURITY PRIVATE LIMITED,9708011111</t>
  </si>
  <si>
    <t>S.S.S-370(A)</t>
  </si>
  <si>
    <t>fllou</t>
  </si>
  <si>
    <t>e/; fo|ky;] iM+jh</t>
  </si>
  <si>
    <t>DURGA  PRATAP  SINGH,7781003700</t>
  </si>
  <si>
    <t>S.S.S-370(B)</t>
  </si>
  <si>
    <t>e/; fo|ky;] Hkkxj</t>
  </si>
  <si>
    <t>S.S.S-371</t>
  </si>
  <si>
    <t>thjknsbZ</t>
  </si>
  <si>
    <t>e/; fo|ky;] latyiqj</t>
  </si>
  <si>
    <t xml:space="preserve">RENU DEVI
9771455967
</t>
  </si>
  <si>
    <t>S.S.S-372</t>
  </si>
  <si>
    <t>xksjs;kdksBh</t>
  </si>
  <si>
    <t>mRØfer e/; fo|ky;] e&gt;ofy;k</t>
  </si>
  <si>
    <t>S.S.S-373</t>
  </si>
  <si>
    <t>e/; fo|ky;] orZofy;k</t>
  </si>
  <si>
    <t>MD RAFIQUE,8292149970</t>
  </si>
  <si>
    <t>S.S.S-61</t>
  </si>
  <si>
    <t>SSS-409</t>
  </si>
  <si>
    <t>e/; fo|ky; dVljh</t>
  </si>
  <si>
    <t>SSS-411</t>
  </si>
  <si>
    <t>if'pe pEikj.k</t>
  </si>
  <si>
    <t>cxgk &amp;1</t>
  </si>
  <si>
    <t>e/; fo|ky;] cjxk¡o</t>
  </si>
  <si>
    <t>SSS-412</t>
  </si>
  <si>
    <t>cxgk &amp;2</t>
  </si>
  <si>
    <t>mRØfer e/; fo|ky;] Hksjhgjh dkWyksuh</t>
  </si>
  <si>
    <t>RAVI SHEKHAR
8002497100</t>
  </si>
  <si>
    <t>mRØfer e/; fo|ky;] ip:[kk</t>
  </si>
  <si>
    <t>SSS-413</t>
  </si>
  <si>
    <t>e/; fo|ky;] vtqvk lqxkSyh</t>
  </si>
  <si>
    <t>SSS-414</t>
  </si>
  <si>
    <t>mRØfer e/; fo|ky;] ejfg;k</t>
  </si>
  <si>
    <t>MS RADHEY KRISHNA CONSTRUCTION</t>
  </si>
  <si>
    <t>SSS-422</t>
  </si>
  <si>
    <t>iwohZ pEikj.k</t>
  </si>
  <si>
    <t>mRØfer e/; fo|ky;] f=os.kh</t>
  </si>
  <si>
    <t>VANSHAJ CONSTRUCTION</t>
  </si>
  <si>
    <t>SSS-423</t>
  </si>
  <si>
    <t>jktdh; e/; fo|ky;] dVgk</t>
  </si>
  <si>
    <t>SSS-424</t>
  </si>
  <si>
    <t xml:space="preserve"> mRØfer e/; fo|ky;] bUnzxkNh uohu</t>
  </si>
  <si>
    <t>SANTOSH PRASAD YADAV</t>
  </si>
  <si>
    <t>SSS-425</t>
  </si>
  <si>
    <t>mRØfer e/; fo|ky;] VdVdkiqj</t>
  </si>
  <si>
    <t>VARUN KUMAR</t>
  </si>
  <si>
    <t>SSS-426</t>
  </si>
  <si>
    <t>e/kqcu</t>
  </si>
  <si>
    <t>jktdh; e/; fo|ky;] catfj;k</t>
  </si>
  <si>
    <t>SSS-427</t>
  </si>
  <si>
    <t>mRØfer e/; fo|ky;] Qqyofj;k</t>
  </si>
  <si>
    <t>BHAWANI  BUILDCON AND PROJECT PVT LTD</t>
  </si>
  <si>
    <t>e/; fo|ky;] ipidM+h</t>
  </si>
  <si>
    <t>SSS-428</t>
  </si>
  <si>
    <t>?kksM+klkgu</t>
  </si>
  <si>
    <t>e/; fo|ky;] iqjufg;k</t>
  </si>
  <si>
    <t>SSS-437</t>
  </si>
  <si>
    <t>jktdh; e/; fo|ky;] fuekgh</t>
  </si>
  <si>
    <t>BIRENDRA KUMAR SINGH</t>
  </si>
  <si>
    <t>SSS-438</t>
  </si>
  <si>
    <t>Mqejk</t>
  </si>
  <si>
    <t>e/; fo|ky;] rkjknsoh] jathriqj</t>
  </si>
  <si>
    <t>MUKESH KUMAR</t>
  </si>
  <si>
    <t>बाजपट्टी</t>
  </si>
  <si>
    <t>e/; fo|ky;] iLrij</t>
  </si>
  <si>
    <t>Pramod Kumar     (9955128483)                        E.E. BSEIDC,                    Div.-Darbhanga</t>
  </si>
  <si>
    <t>Satish Prasad (8987263065)  E.E. BSEIDC, Div.-Patna</t>
  </si>
  <si>
    <t>Sanjeev Kumar (9199601788)       E.E. BSEIDC, Div.-Bhagalpur</t>
  </si>
  <si>
    <t>Anil Kumar (9334128101)  E.E. BSEIDC, Div.- Koshi</t>
  </si>
  <si>
    <t>Anil Kr. Singh (9801494702)    E.E. BSEIDC, Div.-Tirhut</t>
  </si>
  <si>
    <t>105-28</t>
  </si>
  <si>
    <t>Manoj Kumar Pandey (9661818750)                            E.E. BSEIDC, Div.- Purnea</t>
  </si>
  <si>
    <t>SSS-135 (A)</t>
  </si>
  <si>
    <t>SSS-135 (B)</t>
  </si>
  <si>
    <t>SSS-135 (C)</t>
  </si>
  <si>
    <t>SSS-135 (D)</t>
  </si>
  <si>
    <t>Kanchan Cons.</t>
  </si>
  <si>
    <t>Suraj Traders</t>
  </si>
  <si>
    <t>SSS-265 (A)</t>
  </si>
  <si>
    <t>SSS-265 (B)</t>
  </si>
  <si>
    <t>Sunil Kumar</t>
  </si>
  <si>
    <t>Ram Pukar Singh</t>
  </si>
  <si>
    <t>M/S  Sheel Cons.</t>
  </si>
  <si>
    <t>SSS-271 (A)</t>
  </si>
  <si>
    <t>SSS-271 (B)</t>
  </si>
  <si>
    <t>SSS-271 (C)</t>
  </si>
  <si>
    <t>SSS-271 (D)</t>
  </si>
  <si>
    <t>Sharwan Kumar Singh</t>
  </si>
  <si>
    <t>Nawin Kumar</t>
  </si>
  <si>
    <t>Dhirendra prasad,Nalanda</t>
  </si>
  <si>
    <t>SSS-277 (A)</t>
  </si>
  <si>
    <t>SSS-277 (B)</t>
  </si>
  <si>
    <t>M/s Hari Om Construction, Aurangabad</t>
  </si>
  <si>
    <t>SSS-290 (A)</t>
  </si>
  <si>
    <t>SSS-290 (B)</t>
  </si>
  <si>
    <t>SSS-158 (A)</t>
  </si>
  <si>
    <t>SSS-158 (B)</t>
  </si>
  <si>
    <t>SSS-158 (C)</t>
  </si>
  <si>
    <t>SSS-158 (D)</t>
  </si>
  <si>
    <t>Bricks Liner Infra.</t>
  </si>
  <si>
    <t>M/S Tribhuwan Prasad Singh,Jamui</t>
  </si>
  <si>
    <t>Ganga Yamuna Cons.</t>
  </si>
  <si>
    <t>SSS-177 (A)</t>
  </si>
  <si>
    <t>SSS-177 (B)</t>
  </si>
  <si>
    <t>Stanely Engineering</t>
  </si>
  <si>
    <t>SSS-181 (A)</t>
  </si>
  <si>
    <t>SSS-181 (B)</t>
  </si>
  <si>
    <t>SSS-315 (A)</t>
  </si>
  <si>
    <t>SSS-315 (B)</t>
  </si>
  <si>
    <t>SSS-315 (C)</t>
  </si>
  <si>
    <t>SSS-315 (D)</t>
  </si>
  <si>
    <t>SSS-315 (E)</t>
  </si>
  <si>
    <t>Akash Kumar khaijpura</t>
  </si>
  <si>
    <t>Madan Kumar Singh, Supaul/95721030516</t>
  </si>
  <si>
    <t>Akash Kumar Khajpura Post BV</t>
  </si>
  <si>
    <t>Koshitech Devloper India Pvt.Ltd</t>
  </si>
  <si>
    <t>Flexicon Engineers And Planner Private Limited</t>
  </si>
  <si>
    <t>SSS-326 (A)</t>
  </si>
  <si>
    <t>SSS-326 (B)</t>
  </si>
  <si>
    <t>SSS-326 (C)</t>
  </si>
  <si>
    <t>SSS-81 (A)</t>
  </si>
  <si>
    <t>SSS-81 (B)</t>
  </si>
  <si>
    <t>SSS-81 (C)</t>
  </si>
  <si>
    <t>SSS-87 (A)</t>
  </si>
  <si>
    <t>SSS-87 (B)</t>
  </si>
  <si>
    <t>SSS-87 (C)</t>
  </si>
  <si>
    <t>SSS-87 (D)</t>
  </si>
  <si>
    <t>Shailendra Kumar</t>
  </si>
  <si>
    <t>SSS-88 (A)</t>
  </si>
  <si>
    <t>SSS-88 (B)</t>
  </si>
  <si>
    <t>SSS-88 (C)</t>
  </si>
  <si>
    <t>SSS-36 (A)</t>
  </si>
  <si>
    <t>SSS-36 (B)</t>
  </si>
  <si>
    <t>SSS-36 (C)</t>
  </si>
  <si>
    <t>SSS-36 (D)</t>
  </si>
  <si>
    <t>SSS-38 (A)</t>
  </si>
  <si>
    <t>SSS-38 (B)</t>
  </si>
  <si>
    <t>SSS-38 (C)</t>
  </si>
  <si>
    <t>Sadafal cons. Pvt. Ltd.</t>
  </si>
  <si>
    <t>Saroj Kumar</t>
  </si>
  <si>
    <t>SSS-40 (A)</t>
  </si>
  <si>
    <t>SSS-40 (B)</t>
  </si>
  <si>
    <t>SSS-40 (C)</t>
  </si>
  <si>
    <t>SSS-40 (D)</t>
  </si>
  <si>
    <t>M/S Rana Cons.</t>
  </si>
  <si>
    <t>SSS-54 (A)</t>
  </si>
  <si>
    <t>SSS-54 (B)</t>
  </si>
  <si>
    <t>SSS-54 (C)</t>
  </si>
  <si>
    <t>SSS-56 (A)</t>
  </si>
  <si>
    <t>SSS-56 (B)</t>
  </si>
  <si>
    <t>SSS-56 (C)</t>
  </si>
  <si>
    <t>SSS-56 (D)</t>
  </si>
  <si>
    <t>SSS-56 (E)</t>
  </si>
  <si>
    <t>SSS-56 (F)</t>
  </si>
  <si>
    <t>SSS-56 (G)</t>
  </si>
  <si>
    <t>SSS-56 (H)</t>
  </si>
  <si>
    <t>SSS-56 (I)</t>
  </si>
  <si>
    <t>Pramod Kumar</t>
  </si>
  <si>
    <t xml:space="preserve">   Binod Kumar Singh Basdeopur Chandal Vaishali-9931272442</t>
  </si>
  <si>
    <t>S.S.S-60 (A)</t>
  </si>
  <si>
    <t>S.S.S-60 (B)</t>
  </si>
  <si>
    <t>S.S.S-60 (C)</t>
  </si>
  <si>
    <t>S.S.S-60 (D)</t>
  </si>
  <si>
    <t>Sadafal Construction</t>
  </si>
  <si>
    <t>SSS-195 (A)</t>
  </si>
  <si>
    <t>SSS-195 (B)</t>
  </si>
  <si>
    <t>SSS-195 (C)</t>
  </si>
  <si>
    <t>SSS-195 (D)</t>
  </si>
  <si>
    <t>SSS-195 (E)</t>
  </si>
  <si>
    <t>SSS-195 (F)</t>
  </si>
  <si>
    <t>Amar Nath Jha</t>
  </si>
  <si>
    <t>SSS-196 (A)</t>
  </si>
  <si>
    <t>SSS-196 (B)</t>
  </si>
  <si>
    <t>SSS-196 (C)</t>
  </si>
  <si>
    <t>SSS-196 (D)</t>
  </si>
  <si>
    <t>Vikash Anand Mahila</t>
  </si>
  <si>
    <t>Avinash Kumar</t>
  </si>
  <si>
    <t>SSS-210 (A)</t>
  </si>
  <si>
    <t>SSS-210 (B)</t>
  </si>
  <si>
    <t>SSS-210 (C)</t>
  </si>
  <si>
    <t>SSS-210 (D)</t>
  </si>
  <si>
    <t>SSS-210 (E)</t>
  </si>
  <si>
    <t>SSS-210 (F)</t>
  </si>
  <si>
    <t>Bhawani Shankar Cons.</t>
  </si>
  <si>
    <t>Kiraye Baba Cons</t>
  </si>
  <si>
    <t>SSS-211 (A)</t>
  </si>
  <si>
    <t>SSS-211 (B)</t>
  </si>
  <si>
    <t>SSS-211 (C)</t>
  </si>
  <si>
    <t>Kailash Prasad Yadav Constructions Pvt Ltd,SUPAUL</t>
  </si>
  <si>
    <t>SSS-225 (A)</t>
  </si>
  <si>
    <t>SSS-225 (B)</t>
  </si>
  <si>
    <t>SSS-225 (C)</t>
  </si>
  <si>
    <t>SSS-225 (D)</t>
  </si>
  <si>
    <t>Rita Devi</t>
  </si>
  <si>
    <t>Jitendra Kumar singh  Gosi Amnour,Saran</t>
  </si>
  <si>
    <t>Layout</t>
  </si>
  <si>
    <t>KAMESHWAR PRASAD SINGH, 9386235888</t>
  </si>
  <si>
    <r>
      <t xml:space="preserve">mRØfer e/; fo|ky;] mnwZ </t>
    </r>
    <r>
      <rPr>
        <sz val="12"/>
        <color theme="1"/>
        <rFont val="Kruti Dev 010"/>
      </rPr>
      <t>eykBh</t>
    </r>
  </si>
  <si>
    <t>MS GUPTA DHAM CONSTRUCTION, 9661648500</t>
  </si>
  <si>
    <t>SANJAY KUMAR SINGH, 9973456006</t>
  </si>
  <si>
    <t>SANJU KUMARI, 9430676434</t>
  </si>
  <si>
    <r>
      <t xml:space="preserve">mRØfer e/; fo|ky;] </t>
    </r>
    <r>
      <rPr>
        <sz val="12"/>
        <color rgb="FF000000"/>
        <rFont val="Kruti Dev 010"/>
      </rPr>
      <t>dSFkksyksnhiqj</t>
    </r>
  </si>
  <si>
    <r>
      <t>e/; fo|ky; eksgCck</t>
    </r>
    <r>
      <rPr>
        <b/>
        <sz val="13"/>
        <color rgb="FF000000"/>
        <rFont val="Arial"/>
        <family val="2"/>
      </rPr>
      <t>*</t>
    </r>
  </si>
  <si>
    <t>MS ALAM CONSTRUCTION WORKS &amp; COMPANY, 9199574775</t>
  </si>
  <si>
    <t xml:space="preserve">/kenkgk </t>
  </si>
  <si>
    <r>
      <t xml:space="preserve">cxgk </t>
    </r>
    <r>
      <rPr>
        <sz val="14"/>
        <color theme="1"/>
        <rFont val="Times New Roman"/>
        <family val="1"/>
      </rPr>
      <t>II</t>
    </r>
  </si>
  <si>
    <r>
      <t xml:space="preserve">cxgk </t>
    </r>
    <r>
      <rPr>
        <sz val="14"/>
        <color theme="1"/>
        <rFont val="Times New Roman"/>
        <family val="1"/>
      </rPr>
      <t>I</t>
    </r>
  </si>
  <si>
    <t>SANJAY KUMAR, 8521954601</t>
  </si>
  <si>
    <t>SSS-131</t>
  </si>
  <si>
    <t>M/S A.K.Construction,Rohtas, Bihar</t>
  </si>
  <si>
    <t>B/W above TB</t>
  </si>
  <si>
    <t>Sill Level</t>
  </si>
  <si>
    <t>RCC in foundation work in prog.</t>
  </si>
  <si>
    <t>School not locate</t>
  </si>
  <si>
    <t>RC</t>
  </si>
  <si>
    <t>B/W upto RL</t>
  </si>
  <si>
    <t>Foundation RCC</t>
  </si>
  <si>
    <t>Shuttering &amp;Steel Binding</t>
  </si>
  <si>
    <t>Sanjeev Kumar</t>
  </si>
  <si>
    <t>Sheel Construction</t>
  </si>
  <si>
    <t>Hand over</t>
  </si>
  <si>
    <t>20' deep land</t>
  </si>
  <si>
    <t>negligence by agency</t>
  </si>
  <si>
    <t>LAND DISPUTE</t>
  </si>
  <si>
    <t>INCROCHMENT</t>
  </si>
  <si>
    <t xml:space="preserve">LATE DUE TO CONTRACTOR </t>
  </si>
  <si>
    <t>SSS-200 (A)</t>
  </si>
  <si>
    <t>SSS-200 (B)</t>
  </si>
  <si>
    <t>SSS-200 (C)</t>
  </si>
  <si>
    <t>SSS-200 (D)</t>
  </si>
  <si>
    <t>SSS-200 (E)</t>
  </si>
  <si>
    <t>Ajay Kumar Mandal</t>
  </si>
  <si>
    <t>SSS-209 (A)</t>
  </si>
  <si>
    <t>SSS-209 (B)</t>
  </si>
  <si>
    <t>SSS-209 (C)</t>
  </si>
  <si>
    <t>SSS-209 (D)</t>
  </si>
  <si>
    <t>Bimalesh Kumar Construction Pvt. Ltd.</t>
  </si>
  <si>
    <t>SSS-205 (A)</t>
  </si>
  <si>
    <t>SSS-205 (B)</t>
  </si>
  <si>
    <t>SSS-205 (C)</t>
  </si>
  <si>
    <t>SSS-205 (D)</t>
  </si>
  <si>
    <t>Date:-30.04.2015</t>
  </si>
  <si>
    <t>Sill level of FF</t>
  </si>
  <si>
    <t>Roof slab casted of G.L.</t>
  </si>
  <si>
    <t>Steel binding of FF</t>
  </si>
  <si>
    <t>c</t>
  </si>
  <si>
    <t>Roof slabe casted of GF.</t>
  </si>
  <si>
    <t>Sai Highway</t>
  </si>
  <si>
    <t>Jai Hind Construction</t>
  </si>
  <si>
    <t>Land prob</t>
  </si>
  <si>
    <t>water  logging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</si>
</sst>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&quot;रु&quot;\ * #,##0.00_ ;_ &quot;रु&quot;\ * \-#,##0.00_ ;_ &quot;रु&quot;\ * &quot;-&quot;??_ ;_ @_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3"/>
      <name val="Kruti Dev 010"/>
    </font>
    <font>
      <sz val="15"/>
      <name val="Kruti Dev 010"/>
    </font>
    <font>
      <sz val="15"/>
      <color rgb="FF000000"/>
      <name val="Kruti Dev 010"/>
    </font>
    <font>
      <sz val="12"/>
      <name val="Kruti Dev 010"/>
    </font>
    <font>
      <b/>
      <sz val="13"/>
      <color rgb="FF000000"/>
      <name val="Arial"/>
      <family val="2"/>
    </font>
    <font>
      <sz val="14"/>
      <color theme="1"/>
      <name val="Times New Roman"/>
      <family val="1"/>
    </font>
    <font>
      <sz val="16"/>
      <color rgb="FF000000"/>
      <name val="Kruti Dev 010"/>
    </font>
    <font>
      <sz val="13.5"/>
      <color rgb="FF000000"/>
      <name val="Kruti Dev 010"/>
    </font>
    <font>
      <sz val="13.5"/>
      <color theme="1"/>
      <name val="Kruti Dev 010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4.9989318521683403E-2"/>
      <name val="Times New Roman"/>
      <family val="1"/>
    </font>
    <font>
      <sz val="14"/>
      <color theme="2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113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16" fontId="15" fillId="0" borderId="5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" fontId="15" fillId="0" borderId="7" xfId="0" applyNumberFormat="1" applyFont="1" applyBorder="1" applyAlignment="1">
      <alignment horizontal="center" wrapText="1"/>
    </xf>
    <xf numFmtId="16" fontId="15" fillId="0" borderId="6" xfId="0" applyNumberFormat="1" applyFont="1" applyBorder="1" applyAlignment="1">
      <alignment horizontal="center" wrapText="1"/>
    </xf>
    <xf numFmtId="17" fontId="15" fillId="0" borderId="5" xfId="0" applyNumberFormat="1" applyFont="1" applyBorder="1" applyAlignment="1">
      <alignment horizontal="center" wrapText="1"/>
    </xf>
    <xf numFmtId="17" fontId="15" fillId="0" borderId="6" xfId="0" applyNumberFormat="1" applyFont="1" applyBorder="1" applyAlignment="1">
      <alignment horizontal="center" wrapText="1"/>
    </xf>
    <xf numFmtId="17" fontId="15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17" fillId="0" borderId="1" xfId="0" applyFont="1" applyBorder="1" applyAlignment="1">
      <alignment horizontal="center" wrapText="1"/>
    </xf>
    <xf numFmtId="0" fontId="4" fillId="0" borderId="1" xfId="0" applyFont="1" applyBorder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" fontId="15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" fontId="15" fillId="0" borderId="1" xfId="0" applyNumberFormat="1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7" fontId="4" fillId="0" borderId="6" xfId="0" applyNumberFormat="1" applyFont="1" applyBorder="1" applyAlignment="1">
      <alignment horizontal="center" wrapText="1"/>
    </xf>
    <xf numFmtId="17" fontId="4" fillId="0" borderId="7" xfId="0" applyNumberFormat="1" applyFont="1" applyBorder="1" applyAlignment="1">
      <alignment horizontal="center" wrapText="1"/>
    </xf>
    <xf numFmtId="0" fontId="22" fillId="0" borderId="1" xfId="4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7" fillId="0" borderId="6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30" fillId="0" borderId="1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1" xfId="0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2" fillId="0" borderId="1" xfId="0" applyFont="1" applyBorder="1"/>
    <xf numFmtId="0" fontId="32" fillId="4" borderId="1" xfId="0" applyFont="1" applyFill="1" applyBorder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1" xfId="0" applyFont="1" applyFill="1" applyBorder="1"/>
    <xf numFmtId="0" fontId="1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2" fillId="0" borderId="5" xfId="0" applyFont="1" applyBorder="1"/>
    <xf numFmtId="44" fontId="38" fillId="0" borderId="1" xfId="1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3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0" fillId="2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166" fontId="42" fillId="3" borderId="1" xfId="1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center" wrapText="1"/>
    </xf>
    <xf numFmtId="0" fontId="32" fillId="2" borderId="1" xfId="0" applyFont="1" applyFill="1" applyBorder="1"/>
    <xf numFmtId="0" fontId="43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29" fillId="4" borderId="1" xfId="0" applyFont="1" applyFill="1" applyBorder="1"/>
    <xf numFmtId="0" fontId="45" fillId="4" borderId="1" xfId="0" applyFont="1" applyFill="1" applyBorder="1"/>
    <xf numFmtId="14" fontId="29" fillId="4" borderId="1" xfId="0" applyNumberFormat="1" applyFont="1" applyFill="1" applyBorder="1"/>
    <xf numFmtId="2" fontId="32" fillId="0" borderId="1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32" fillId="0" borderId="1" xfId="0" applyFont="1" applyBorder="1" applyAlignment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1" fillId="0" borderId="0" xfId="0" applyFont="1"/>
    <xf numFmtId="0" fontId="31" fillId="0" borderId="0" xfId="0" applyFont="1" applyAlignment="1">
      <alignment horizontal="left"/>
    </xf>
    <xf numFmtId="1" fontId="0" fillId="0" borderId="0" xfId="0" applyNumberFormat="1"/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0" fillId="4" borderId="1" xfId="0" applyFill="1" applyBorder="1"/>
    <xf numFmtId="1" fontId="13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2" fontId="0" fillId="0" borderId="5" xfId="0" applyNumberForma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2" fillId="3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32" fillId="4" borderId="5" xfId="0" applyFont="1" applyFill="1" applyBorder="1"/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4" fontId="10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0" fillId="0" borderId="1" xfId="0" applyFill="1" applyBorder="1"/>
    <xf numFmtId="14" fontId="29" fillId="0" borderId="6" xfId="0" applyNumberFormat="1" applyFont="1" applyBorder="1" applyAlignment="1">
      <alignment vertical="top" wrapText="1"/>
    </xf>
    <xf numFmtId="14" fontId="29" fillId="0" borderId="1" xfId="0" applyNumberFormat="1" applyFont="1" applyBorder="1" applyAlignment="1">
      <alignment vertical="top" wrapText="1"/>
    </xf>
    <xf numFmtId="4" fontId="10" fillId="5" borderId="18" xfId="0" applyNumberFormat="1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49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9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9" fillId="0" borderId="0" xfId="0" applyFont="1"/>
    <xf numFmtId="0" fontId="4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4" borderId="0" xfId="0" applyFont="1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/>
    </xf>
    <xf numFmtId="2" fontId="0" fillId="0" borderId="7" xfId="0" applyNumberForma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4" fillId="0" borderId="0" xfId="0" applyFont="1"/>
    <xf numFmtId="0" fontId="27" fillId="0" borderId="1" xfId="4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/>
    </xf>
    <xf numFmtId="0" fontId="52" fillId="0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Fill="1" applyBorder="1" applyAlignment="1">
      <alignment wrapText="1"/>
    </xf>
    <xf numFmtId="0" fontId="49" fillId="0" borderId="5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" xfId="0" applyFont="1" applyBorder="1" applyAlignment="1">
      <alignment wrapText="1"/>
    </xf>
    <xf numFmtId="0" fontId="49" fillId="0" borderId="7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0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9" fillId="0" borderId="1" xfId="0" applyFont="1" applyBorder="1" applyAlignment="1">
      <alignment horizontal="right" vertical="center"/>
    </xf>
    <xf numFmtId="2" fontId="4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right"/>
    </xf>
    <xf numFmtId="2" fontId="49" fillId="0" borderId="1" xfId="0" applyNumberFormat="1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49" fillId="0" borderId="5" xfId="0" applyFont="1" applyBorder="1"/>
    <xf numFmtId="0" fontId="49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right"/>
    </xf>
    <xf numFmtId="2" fontId="49" fillId="0" borderId="5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31" fillId="0" borderId="7" xfId="4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vertical="center" wrapText="1"/>
    </xf>
    <xf numFmtId="0" fontId="53" fillId="0" borderId="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57" fillId="0" borderId="1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7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2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Border="1"/>
    <xf numFmtId="0" fontId="54" fillId="0" borderId="1" xfId="12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22" fillId="0" borderId="1" xfId="2" quotePrefix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0" fontId="59" fillId="0" borderId="1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58" fillId="0" borderId="5" xfId="0" applyFont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59" fillId="0" borderId="7" xfId="0" applyFont="1" applyFill="1" applyBorder="1" applyAlignment="1">
      <alignment vertical="center"/>
    </xf>
    <xf numFmtId="0" fontId="0" fillId="0" borderId="7" xfId="0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/>
    <xf numFmtId="2" fontId="3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/>
    <xf numFmtId="0" fontId="0" fillId="0" borderId="0" xfId="0" applyFill="1"/>
    <xf numFmtId="0" fontId="62" fillId="0" borderId="1" xfId="0" applyFont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62" fillId="4" borderId="1" xfId="0" applyFont="1" applyFill="1" applyBorder="1"/>
    <xf numFmtId="0" fontId="62" fillId="0" borderId="1" xfId="0" applyFont="1" applyBorder="1"/>
    <xf numFmtId="0" fontId="62" fillId="0" borderId="1" xfId="0" applyFont="1" applyBorder="1" applyAlignment="1">
      <alignment vertical="center"/>
    </xf>
    <xf numFmtId="0" fontId="62" fillId="0" borderId="1" xfId="0" applyFont="1" applyFill="1" applyBorder="1"/>
    <xf numFmtId="0" fontId="62" fillId="0" borderId="0" xfId="0" applyFont="1"/>
    <xf numFmtId="0" fontId="62" fillId="4" borderId="5" xfId="0" applyFont="1" applyFill="1" applyBorder="1"/>
    <xf numFmtId="0" fontId="62" fillId="0" borderId="5" xfId="0" applyFont="1" applyBorder="1"/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0" borderId="7" xfId="0" applyFont="1" applyBorder="1"/>
    <xf numFmtId="0" fontId="29" fillId="0" borderId="1" xfId="0" applyFont="1" applyBorder="1"/>
    <xf numFmtId="0" fontId="29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4" fillId="0" borderId="1" xfId="0" applyFont="1" applyBorder="1"/>
    <xf numFmtId="0" fontId="34" fillId="0" borderId="7" xfId="0" applyFont="1" applyBorder="1"/>
    <xf numFmtId="0" fontId="34" fillId="0" borderId="5" xfId="0" applyFont="1" applyBorder="1"/>
    <xf numFmtId="0" fontId="32" fillId="0" borderId="0" xfId="0" applyFont="1"/>
    <xf numFmtId="0" fontId="32" fillId="0" borderId="7" xfId="0" applyFont="1" applyBorder="1"/>
    <xf numFmtId="0" fontId="45" fillId="0" borderId="1" xfId="0" applyFont="1" applyBorder="1"/>
    <xf numFmtId="0" fontId="45" fillId="4" borderId="1" xfId="0" applyFont="1" applyFill="1" applyBorder="1" applyAlignment="1">
      <alignment wrapText="1"/>
    </xf>
    <xf numFmtId="0" fontId="2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3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9" fillId="0" borderId="1" xfId="0" applyFont="1" applyBorder="1"/>
    <xf numFmtId="0" fontId="0" fillId="0" borderId="7" xfId="0" applyBorder="1" applyAlignment="1">
      <alignment vertical="center"/>
    </xf>
    <xf numFmtId="0" fontId="44" fillId="0" borderId="1" xfId="0" applyFont="1" applyBorder="1" applyAlignment="1">
      <alignment vertical="center" wrapText="1"/>
    </xf>
    <xf numFmtId="0" fontId="63" fillId="3" borderId="1" xfId="0" applyFont="1" applyFill="1" applyBorder="1" applyAlignment="1">
      <alignment wrapText="1"/>
    </xf>
    <xf numFmtId="0" fontId="63" fillId="0" borderId="1" xfId="0" applyFont="1" applyBorder="1"/>
    <xf numFmtId="0" fontId="65" fillId="0" borderId="1" xfId="0" applyFont="1" applyBorder="1" applyAlignment="1">
      <alignment horizontal="center" vertical="center"/>
    </xf>
    <xf numFmtId="0" fontId="29" fillId="3" borderId="1" xfId="0" applyFont="1" applyFill="1" applyBorder="1"/>
    <xf numFmtId="0" fontId="29" fillId="2" borderId="1" xfId="0" applyFont="1" applyFill="1" applyBorder="1"/>
    <xf numFmtId="0" fontId="29" fillId="4" borderId="1" xfId="0" applyNumberFormat="1" applyFont="1" applyFill="1" applyBorder="1"/>
    <xf numFmtId="0" fontId="66" fillId="3" borderId="1" xfId="0" applyFont="1" applyFill="1" applyBorder="1"/>
    <xf numFmtId="0" fontId="29" fillId="3" borderId="1" xfId="0" applyFont="1" applyFill="1" applyBorder="1" applyAlignment="1">
      <alignment horizontal="center" vertical="center"/>
    </xf>
    <xf numFmtId="0" fontId="67" fillId="0" borderId="1" xfId="0" applyFont="1" applyBorder="1"/>
    <xf numFmtId="0" fontId="29" fillId="0" borderId="1" xfId="0" applyFont="1" applyFill="1" applyBorder="1"/>
    <xf numFmtId="0" fontId="68" fillId="4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4" borderId="7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/>
    </xf>
    <xf numFmtId="0" fontId="68" fillId="3" borderId="4" xfId="0" applyFont="1" applyFill="1" applyBorder="1" applyAlignment="1">
      <alignment horizontal="center" vertical="center"/>
    </xf>
    <xf numFmtId="0" fontId="68" fillId="2" borderId="2" xfId="0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horizontal="center" vertical="center"/>
    </xf>
    <xf numFmtId="0" fontId="68" fillId="2" borderId="4" xfId="0" applyFont="1" applyFill="1" applyBorder="1" applyAlignment="1">
      <alignment horizontal="center" vertical="center"/>
    </xf>
    <xf numFmtId="14" fontId="68" fillId="3" borderId="1" xfId="0" applyNumberFormat="1" applyFont="1" applyFill="1" applyBorder="1" applyAlignment="1">
      <alignment horizontal="center" vertical="center"/>
    </xf>
    <xf numFmtId="14" fontId="68" fillId="3" borderId="4" xfId="0" applyNumberFormat="1" applyFont="1" applyFill="1" applyBorder="1" applyAlignment="1">
      <alignment horizontal="center" vertical="center"/>
    </xf>
    <xf numFmtId="1" fontId="68" fillId="3" borderId="1" xfId="0" applyNumberFormat="1" applyFont="1" applyFill="1" applyBorder="1" applyAlignment="1">
      <alignment horizontal="center" vertical="center"/>
    </xf>
    <xf numFmtId="1" fontId="68" fillId="3" borderId="4" xfId="0" applyNumberFormat="1" applyFont="1" applyFill="1" applyBorder="1" applyAlignment="1">
      <alignment horizontal="center" vertical="center"/>
    </xf>
    <xf numFmtId="1" fontId="68" fillId="2" borderId="1" xfId="0" applyNumberFormat="1" applyFont="1" applyFill="1" applyBorder="1" applyAlignment="1">
      <alignment horizontal="center" vertical="center"/>
    </xf>
    <xf numFmtId="0" fontId="68" fillId="0" borderId="7" xfId="0" applyFont="1" applyBorder="1" applyAlignment="1">
      <alignment horizontal="center" vertical="center"/>
    </xf>
    <xf numFmtId="0" fontId="69" fillId="2" borderId="1" xfId="0" applyFont="1" applyFill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center" vertical="center" wrapText="1"/>
    </xf>
    <xf numFmtId="0" fontId="69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7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6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 wrapText="1"/>
    </xf>
    <xf numFmtId="0" fontId="22" fillId="0" borderId="6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left" vertical="center" wrapText="1"/>
    </xf>
    <xf numFmtId="0" fontId="24" fillId="0" borderId="7" xfId="2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7" fillId="0" borderId="5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49" fillId="0" borderId="5" xfId="0" applyFont="1" applyBorder="1" applyAlignment="1">
      <alignment vertical="center" wrapText="1"/>
    </xf>
    <xf numFmtId="0" fontId="49" fillId="0" borderId="6" xfId="0" applyFont="1" applyBorder="1" applyAlignment="1">
      <alignment vertical="center" wrapText="1"/>
    </xf>
    <xf numFmtId="0" fontId="49" fillId="0" borderId="7" xfId="0" applyFont="1" applyBorder="1" applyAlignment="1">
      <alignment vertical="center" wrapText="1"/>
    </xf>
    <xf numFmtId="0" fontId="27" fillId="0" borderId="5" xfId="4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vertical="center"/>
    </xf>
    <xf numFmtId="0" fontId="49" fillId="0" borderId="7" xfId="0" applyFont="1" applyFill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/>
    </xf>
    <xf numFmtId="0" fontId="52" fillId="0" borderId="5" xfId="5" applyFont="1" applyFill="1" applyBorder="1" applyAlignment="1">
      <alignment horizontal="center" vertical="center"/>
    </xf>
    <xf numFmtId="0" fontId="52" fillId="0" borderId="6" xfId="5" applyFont="1" applyFill="1" applyBorder="1" applyAlignment="1">
      <alignment horizontal="center" vertical="center"/>
    </xf>
    <xf numFmtId="0" fontId="52" fillId="0" borderId="7" xfId="5" applyFont="1" applyFill="1" applyBorder="1" applyAlignment="1">
      <alignment horizontal="center" vertical="center"/>
    </xf>
    <xf numFmtId="0" fontId="27" fillId="0" borderId="5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52" fillId="0" borderId="5" xfId="6" applyFont="1" applyFill="1" applyBorder="1" applyAlignment="1">
      <alignment horizontal="center" vertical="center" wrapText="1"/>
    </xf>
    <xf numFmtId="0" fontId="52" fillId="0" borderId="7" xfId="6" applyFont="1" applyFill="1" applyBorder="1" applyAlignment="1">
      <alignment horizontal="center" vertical="center" wrapText="1"/>
    </xf>
    <xf numFmtId="0" fontId="52" fillId="0" borderId="6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49" fillId="0" borderId="5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27" fillId="0" borderId="5" xfId="4" quotePrefix="1" applyFont="1" applyFill="1" applyBorder="1" applyAlignment="1">
      <alignment horizontal="center" vertical="center"/>
    </xf>
    <xf numFmtId="0" fontId="27" fillId="0" borderId="6" xfId="4" quotePrefix="1" applyFont="1" applyFill="1" applyBorder="1" applyAlignment="1">
      <alignment horizontal="center" vertical="center"/>
    </xf>
    <xf numFmtId="0" fontId="27" fillId="0" borderId="7" xfId="4" quotePrefix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7" fillId="0" borderId="5" xfId="5" applyFont="1" applyFill="1" applyBorder="1" applyAlignment="1">
      <alignment horizontal="center" vertical="center"/>
    </xf>
    <xf numFmtId="0" fontId="27" fillId="0" borderId="7" xfId="5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22" fillId="0" borderId="6" xfId="2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2" fillId="0" borderId="5" xfId="4" applyFont="1" applyFill="1" applyBorder="1" applyAlignment="1">
      <alignment horizontal="center" vertical="center"/>
    </xf>
    <xf numFmtId="0" fontId="22" fillId="0" borderId="7" xfId="4" applyFont="1" applyFill="1" applyBorder="1" applyAlignment="1">
      <alignment horizontal="center" vertical="center"/>
    </xf>
    <xf numFmtId="0" fontId="22" fillId="0" borderId="6" xfId="4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/>
    </xf>
    <xf numFmtId="0" fontId="49" fillId="0" borderId="6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51" fillId="0" borderId="5" xfId="2" applyFont="1" applyFill="1" applyBorder="1" applyAlignment="1">
      <alignment horizontal="center" vertical="center" wrapText="1"/>
    </xf>
    <xf numFmtId="0" fontId="51" fillId="0" borderId="6" xfId="2" applyFont="1" applyFill="1" applyBorder="1" applyAlignment="1">
      <alignment horizontal="center" vertical="center" wrapText="1"/>
    </xf>
    <xf numFmtId="0" fontId="51" fillId="0" borderId="7" xfId="2" applyFont="1" applyFill="1" applyBorder="1" applyAlignment="1">
      <alignment horizontal="center" vertical="center" wrapText="1"/>
    </xf>
    <xf numFmtId="165" fontId="31" fillId="0" borderId="5" xfId="0" applyNumberFormat="1" applyFont="1" applyFill="1" applyBorder="1" applyAlignment="1">
      <alignment horizontal="center" vertical="center" wrapText="1"/>
    </xf>
    <xf numFmtId="165" fontId="31" fillId="0" borderId="7" xfId="0" applyNumberFormat="1" applyFont="1" applyFill="1" applyBorder="1" applyAlignment="1">
      <alignment horizontal="center" vertical="center" wrapText="1"/>
    </xf>
    <xf numFmtId="165" fontId="31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/>
    </xf>
    <xf numFmtId="0" fontId="49" fillId="0" borderId="7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8" fillId="0" borderId="5" xfId="7" applyFont="1" applyFill="1" applyBorder="1" applyAlignment="1">
      <alignment horizontal="center" vertical="center"/>
    </xf>
    <xf numFmtId="0" fontId="28" fillId="0" borderId="6" xfId="7" applyFont="1" applyFill="1" applyBorder="1" applyAlignment="1">
      <alignment horizontal="center" vertical="center"/>
    </xf>
    <xf numFmtId="0" fontId="28" fillId="0" borderId="7" xfId="7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5" xfId="4" applyFont="1" applyFill="1" applyBorder="1" applyAlignment="1">
      <alignment horizontal="center" vertical="center" wrapText="1"/>
    </xf>
    <xf numFmtId="0" fontId="29" fillId="0" borderId="7" xfId="0" applyFont="1" applyBorder="1"/>
    <xf numFmtId="17" fontId="15" fillId="0" borderId="5" xfId="0" applyNumberFormat="1" applyFont="1" applyBorder="1" applyAlignment="1">
      <alignment horizontal="left" vertical="center" wrapText="1"/>
    </xf>
    <xf numFmtId="17" fontId="15" fillId="0" borderId="7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/>
    </xf>
    <xf numFmtId="0" fontId="29" fillId="0" borderId="6" xfId="0" applyFont="1" applyBorder="1"/>
    <xf numFmtId="17" fontId="15" fillId="0" borderId="6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6" fontId="15" fillId="0" borderId="5" xfId="0" applyNumberFormat="1" applyFont="1" applyBorder="1" applyAlignment="1">
      <alignment horizontal="left" vertical="center" wrapText="1"/>
    </xf>
    <xf numFmtId="16" fontId="15" fillId="0" borderId="7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9" fillId="0" borderId="1" xfId="0" applyFont="1" applyBorder="1"/>
    <xf numFmtId="0" fontId="0" fillId="0" borderId="1" xfId="0" applyFont="1" applyFill="1" applyBorder="1" applyAlignment="1">
      <alignment horizontal="left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16" fontId="15" fillId="0" borderId="6" xfId="0" applyNumberFormat="1" applyFont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31" fillId="0" borderId="5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/>
    </xf>
    <xf numFmtId="0" fontId="51" fillId="0" borderId="5" xfId="9" applyFont="1" applyFill="1" applyBorder="1" applyAlignment="1">
      <alignment horizontal="center" vertical="center" wrapText="1"/>
    </xf>
    <xf numFmtId="0" fontId="51" fillId="0" borderId="6" xfId="9" applyFont="1" applyFill="1" applyBorder="1" applyAlignment="1">
      <alignment horizontal="center" vertical="center" wrapText="1"/>
    </xf>
    <xf numFmtId="0" fontId="51" fillId="0" borderId="7" xfId="9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1" fillId="0" borderId="5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1" fillId="0" borderId="7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0" fillId="5" borderId="16" xfId="0" applyNumberFormat="1" applyFont="1" applyFill="1" applyBorder="1" applyAlignment="1">
      <alignment horizontal="center" wrapText="1"/>
    </xf>
    <xf numFmtId="4" fontId="10" fillId="5" borderId="17" xfId="0" applyNumberFormat="1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vertical="center"/>
    </xf>
    <xf numFmtId="4" fontId="10" fillId="5" borderId="19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21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1" fillId="0" borderId="5" xfId="4" applyFont="1" applyFill="1" applyBorder="1" applyAlignment="1">
      <alignment vertical="center"/>
    </xf>
    <xf numFmtId="0" fontId="31" fillId="0" borderId="6" xfId="4" applyFont="1" applyFill="1" applyBorder="1" applyAlignment="1">
      <alignment vertical="center"/>
    </xf>
    <xf numFmtId="0" fontId="31" fillId="0" borderId="7" xfId="4" applyFont="1" applyFill="1" applyBorder="1" applyAlignment="1">
      <alignment vertical="center"/>
    </xf>
    <xf numFmtId="0" fontId="17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horizontal="center" vertical="center"/>
    </xf>
    <xf numFmtId="0" fontId="70" fillId="0" borderId="1" xfId="0" applyFont="1" applyBorder="1" applyAlignment="1" applyProtection="1">
      <alignment vertical="center" wrapText="1"/>
      <protection locked="0"/>
    </xf>
    <xf numFmtId="0" fontId="70" fillId="0" borderId="24" xfId="0" applyFont="1" applyBorder="1" applyAlignment="1" applyProtection="1">
      <alignment vertical="center"/>
      <protection locked="0"/>
    </xf>
    <xf numFmtId="0" fontId="70" fillId="0" borderId="24" xfId="0" applyFont="1" applyBorder="1" applyAlignment="1" applyProtection="1">
      <alignment vertical="center" wrapText="1"/>
      <protection locked="0"/>
    </xf>
    <xf numFmtId="0" fontId="71" fillId="0" borderId="24" xfId="0" applyFont="1" applyBorder="1" applyAlignment="1" applyProtection="1">
      <protection locked="0"/>
    </xf>
  </cellXfs>
  <cellStyles count="13">
    <cellStyle name="Comma 2 2" xfId="10"/>
    <cellStyle name="Currency" xfId="1" builtinId="4"/>
    <cellStyle name="Currency 2" xfId="11"/>
    <cellStyle name="Hyperlink" xfId="12" builtinId="8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ktiV~~Vh@cks[kM+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H19" sqref="H19"/>
    </sheetView>
  </sheetViews>
  <sheetFormatPr defaultRowHeight="15"/>
  <cols>
    <col min="1" max="1" width="3.7109375" style="36" customWidth="1"/>
    <col min="2" max="2" width="16.140625" customWidth="1"/>
    <col min="3" max="3" width="21.140625" customWidth="1"/>
    <col min="4" max="5" width="5.7109375" customWidth="1"/>
    <col min="6" max="6" width="11" customWidth="1"/>
    <col min="7" max="8" width="5.7109375" customWidth="1"/>
    <col min="9" max="9" width="11.42578125" customWidth="1"/>
    <col min="10" max="10" width="2.8554687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650" t="s">
        <v>18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</row>
    <row r="3" spans="1:25">
      <c r="A3" s="661" t="s">
        <v>1771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2" t="s">
        <v>2487</v>
      </c>
      <c r="W3" s="663"/>
    </row>
    <row r="4" spans="1:25" ht="15" customHeight="1">
      <c r="A4" s="665" t="s">
        <v>0</v>
      </c>
      <c r="B4" s="664" t="s">
        <v>21</v>
      </c>
      <c r="C4" s="664" t="s">
        <v>22</v>
      </c>
      <c r="D4" s="653" t="s">
        <v>29</v>
      </c>
      <c r="E4" s="654"/>
      <c r="F4" s="660"/>
      <c r="G4" s="653" t="s">
        <v>25</v>
      </c>
      <c r="H4" s="654"/>
      <c r="I4" s="660"/>
      <c r="J4" s="657" t="s">
        <v>20</v>
      </c>
      <c r="K4" s="666" t="s">
        <v>15</v>
      </c>
      <c r="L4" s="666"/>
      <c r="M4" s="666"/>
      <c r="N4" s="666"/>
      <c r="O4" s="666"/>
      <c r="P4" s="666"/>
      <c r="Q4" s="666"/>
      <c r="R4" s="667"/>
      <c r="S4" s="668" t="s">
        <v>28</v>
      </c>
      <c r="T4" s="666"/>
      <c r="U4" s="667"/>
      <c r="V4" s="669" t="s">
        <v>47</v>
      </c>
      <c r="W4" s="672" t="s">
        <v>13</v>
      </c>
    </row>
    <row r="5" spans="1:25" ht="25.5" customHeight="1">
      <c r="A5" s="665"/>
      <c r="B5" s="664"/>
      <c r="C5" s="664"/>
      <c r="D5" s="655" t="s">
        <v>23</v>
      </c>
      <c r="E5" s="655" t="s">
        <v>26</v>
      </c>
      <c r="F5" s="655" t="s">
        <v>24</v>
      </c>
      <c r="G5" s="655" t="s">
        <v>23</v>
      </c>
      <c r="H5" s="655" t="s">
        <v>26</v>
      </c>
      <c r="I5" s="655" t="s">
        <v>24</v>
      </c>
      <c r="J5" s="658"/>
      <c r="K5" s="675" t="s">
        <v>2441</v>
      </c>
      <c r="L5" s="655" t="s">
        <v>9</v>
      </c>
      <c r="M5" s="655" t="s">
        <v>8</v>
      </c>
      <c r="N5" s="653" t="s">
        <v>16</v>
      </c>
      <c r="O5" s="654"/>
      <c r="P5" s="653" t="s">
        <v>17</v>
      </c>
      <c r="Q5" s="654"/>
      <c r="R5" s="655" t="s">
        <v>12</v>
      </c>
      <c r="S5" s="651" t="s">
        <v>6</v>
      </c>
      <c r="T5" s="651" t="s">
        <v>27</v>
      </c>
      <c r="U5" s="651" t="s">
        <v>7</v>
      </c>
      <c r="V5" s="670"/>
      <c r="W5" s="673"/>
    </row>
    <row r="6" spans="1:25" ht="34.5" customHeight="1">
      <c r="A6" s="665"/>
      <c r="B6" s="664"/>
      <c r="C6" s="664"/>
      <c r="D6" s="656"/>
      <c r="E6" s="656"/>
      <c r="F6" s="656"/>
      <c r="G6" s="656"/>
      <c r="H6" s="656"/>
      <c r="I6" s="656"/>
      <c r="J6" s="659"/>
      <c r="K6" s="676"/>
      <c r="L6" s="656"/>
      <c r="M6" s="656"/>
      <c r="N6" s="331" t="s">
        <v>10</v>
      </c>
      <c r="O6" s="331" t="s">
        <v>11</v>
      </c>
      <c r="P6" s="331" t="s">
        <v>10</v>
      </c>
      <c r="Q6" s="331" t="s">
        <v>11</v>
      </c>
      <c r="R6" s="656"/>
      <c r="S6" s="652"/>
      <c r="T6" s="652"/>
      <c r="U6" s="652"/>
      <c r="V6" s="671"/>
      <c r="W6" s="674"/>
      <c r="Y6" t="s">
        <v>30</v>
      </c>
    </row>
    <row r="7" spans="1:25" ht="54.95" customHeight="1">
      <c r="A7" s="157">
        <v>1</v>
      </c>
      <c r="B7" s="176" t="s">
        <v>1824</v>
      </c>
      <c r="C7" s="177" t="s">
        <v>2312</v>
      </c>
      <c r="D7" s="6">
        <f>'Patna (East)'!A61</f>
        <v>29</v>
      </c>
      <c r="E7" s="6">
        <f>'Patna (East)'!E62</f>
        <v>54</v>
      </c>
      <c r="F7" s="6">
        <f>'Patna (East)'!J62</f>
        <v>4803.6399999999994</v>
      </c>
      <c r="G7" s="157">
        <f>D7-2</f>
        <v>27</v>
      </c>
      <c r="H7" s="6">
        <f>E7-('Patna (East)'!E58+'Patna (East)'!E53)</f>
        <v>52</v>
      </c>
      <c r="I7" s="157">
        <f>F7</f>
        <v>4803.6399999999994</v>
      </c>
      <c r="J7" s="157"/>
      <c r="K7" s="157">
        <f>'Patna (East)'!O62</f>
        <v>0</v>
      </c>
      <c r="L7" s="157">
        <f>'Patna (East)'!P62</f>
        <v>8</v>
      </c>
      <c r="M7" s="157">
        <f>'Patna (East)'!Q62</f>
        <v>2</v>
      </c>
      <c r="N7" s="157">
        <f>'Patna (East)'!R62</f>
        <v>0</v>
      </c>
      <c r="O7" s="157">
        <f>'Patna (East)'!S62</f>
        <v>13</v>
      </c>
      <c r="P7" s="157">
        <f>'Patna (East)'!T62</f>
        <v>0</v>
      </c>
      <c r="Q7" s="157">
        <f>'Patna (East)'!U62</f>
        <v>10</v>
      </c>
      <c r="R7" s="157">
        <f>'Patna (East)'!V62</f>
        <v>9</v>
      </c>
      <c r="S7" s="183">
        <f>'Patna (East)'!N62</f>
        <v>10</v>
      </c>
      <c r="T7" s="183">
        <f>K7+L7+M7+N7+O7+P7+Q7+R7</f>
        <v>42</v>
      </c>
      <c r="U7" s="183">
        <f>'Patna (East)'!W62</f>
        <v>0</v>
      </c>
      <c r="V7" s="184">
        <f>'Patna (East)'!X62</f>
        <v>1442.3600000000001</v>
      </c>
      <c r="W7" s="173"/>
      <c r="X7" s="5"/>
      <c r="Y7">
        <f>H7-S7-T7-U7</f>
        <v>0</v>
      </c>
    </row>
    <row r="8" spans="1:25" ht="54.95" customHeight="1">
      <c r="A8" s="143">
        <v>2</v>
      </c>
      <c r="B8" s="148" t="s">
        <v>1825</v>
      </c>
      <c r="C8" s="178" t="s">
        <v>1828</v>
      </c>
      <c r="D8" s="145">
        <f>'Patna (West)'!A75</f>
        <v>40</v>
      </c>
      <c r="E8" s="145">
        <f>'Patna (West)'!E76</f>
        <v>68</v>
      </c>
      <c r="F8" s="145">
        <f>'Patna (West)'!J76</f>
        <v>7140.9500000000007</v>
      </c>
      <c r="G8" s="143">
        <f>D8-3</f>
        <v>37</v>
      </c>
      <c r="H8" s="145">
        <f>E8-('Patna (West)'!E20+'Patna (West)'!E65+'Patna (West)'!E69)</f>
        <v>62</v>
      </c>
      <c r="I8" s="143">
        <f>F8-'Patna (West)'!J18</f>
        <v>6721.9400000000005</v>
      </c>
      <c r="J8" s="143"/>
      <c r="K8" s="143">
        <f>'Patna (West)'!O76</f>
        <v>0</v>
      </c>
      <c r="L8" s="542">
        <f>'Patna (West)'!P76</f>
        <v>10</v>
      </c>
      <c r="M8" s="542">
        <f>'Patna (West)'!Q76</f>
        <v>4</v>
      </c>
      <c r="N8" s="542">
        <f>'Patna (West)'!R76</f>
        <v>6</v>
      </c>
      <c r="O8" s="542">
        <f>'Patna (West)'!S76</f>
        <v>4</v>
      </c>
      <c r="P8" s="542">
        <f>'Patna (West)'!T76</f>
        <v>5</v>
      </c>
      <c r="Q8" s="542">
        <f>'Patna (West)'!U76</f>
        <v>9</v>
      </c>
      <c r="R8" s="542">
        <f>'Patna (West)'!V76</f>
        <v>19</v>
      </c>
      <c r="S8" s="154">
        <f>'Patna (West)'!N76</f>
        <v>8</v>
      </c>
      <c r="T8" s="183">
        <f t="shared" ref="T8:T12" si="0">K8+L8+M8+N8+O8+P8+Q8+R8</f>
        <v>57</v>
      </c>
      <c r="U8" s="154">
        <f>'Patna (West)'!W76</f>
        <v>2</v>
      </c>
      <c r="V8" s="156">
        <f>'Patna (West)'!X76</f>
        <v>2247.4400000000005</v>
      </c>
      <c r="W8" s="172"/>
      <c r="X8" s="5"/>
      <c r="Y8">
        <f>H8-S8-T8-U8</f>
        <v>-5</v>
      </c>
    </row>
    <row r="9" spans="1:25" ht="54.95" customHeight="1">
      <c r="A9" s="142">
        <v>3</v>
      </c>
      <c r="B9" s="147" t="s">
        <v>34</v>
      </c>
      <c r="C9" s="179" t="s">
        <v>39</v>
      </c>
      <c r="D9" s="144">
        <f>Magadh!A122</f>
        <v>67</v>
      </c>
      <c r="E9" s="144">
        <f>Magadh!F124</f>
        <v>116</v>
      </c>
      <c r="F9" s="144">
        <f>Magadh!L124</f>
        <v>10086.250000000002</v>
      </c>
      <c r="G9" s="142">
        <f>D9-(Magadh!F31+Magadh!F82+Magadh!F116+Magadh!F117)</f>
        <v>63</v>
      </c>
      <c r="H9" s="144">
        <f>E9-(Magadh!F31+Magadh!F82+Magadh!F116+Magadh!F117)</f>
        <v>112</v>
      </c>
      <c r="I9" s="142">
        <f>F9-(Magadh!L39+Magadh!L42+Magadh!L54+Magadh!L82+Magadh!L31)</f>
        <v>8951.6400000000012</v>
      </c>
      <c r="J9" s="157"/>
      <c r="K9" s="142">
        <f>Magadh!Q124</f>
        <v>3</v>
      </c>
      <c r="L9" s="142">
        <f>Magadh!R124</f>
        <v>10</v>
      </c>
      <c r="M9" s="142">
        <f>Magadh!S124</f>
        <v>7</v>
      </c>
      <c r="N9" s="142">
        <f>Magadh!T124</f>
        <v>4</v>
      </c>
      <c r="O9" s="142">
        <f>Magadh!U124</f>
        <v>24</v>
      </c>
      <c r="P9" s="142">
        <f>Magadh!V124</f>
        <v>9</v>
      </c>
      <c r="Q9" s="142">
        <f>Magadh!W124</f>
        <v>23</v>
      </c>
      <c r="R9" s="142">
        <f>Magadh!X124</f>
        <v>13</v>
      </c>
      <c r="S9" s="153">
        <f>Magadh!P124</f>
        <v>19</v>
      </c>
      <c r="T9" s="153">
        <f t="shared" si="0"/>
        <v>93</v>
      </c>
      <c r="U9" s="153">
        <f>Magadh!Y124</f>
        <v>0</v>
      </c>
      <c r="V9" s="155">
        <f>Magadh!Z124</f>
        <v>3089.4700000000003</v>
      </c>
      <c r="W9" s="142"/>
      <c r="X9" s="5"/>
      <c r="Y9">
        <f t="shared" ref="Y9:Y18" si="1">H9-S9-T9-U9</f>
        <v>0</v>
      </c>
    </row>
    <row r="10" spans="1:25" ht="54.95" customHeight="1">
      <c r="A10" s="142">
        <v>4</v>
      </c>
      <c r="B10" s="176" t="s">
        <v>35</v>
      </c>
      <c r="C10" s="180" t="s">
        <v>2313</v>
      </c>
      <c r="D10" s="144">
        <f>Bhagalpur!A56</f>
        <v>24</v>
      </c>
      <c r="E10" s="144">
        <f>Bhagalpur!E63</f>
        <v>55</v>
      </c>
      <c r="F10" s="144">
        <f>Bhagalpur!J63</f>
        <v>5261.89</v>
      </c>
      <c r="G10" s="142">
        <f>D10-9</f>
        <v>15</v>
      </c>
      <c r="H10" s="144">
        <f>E10-(Bhagalpur!E9+Bhagalpur!E11+Bhagalpur!E19+Bhagalpur!E24+Bhagalpur!E25+Bhagalpur!E51+Bhagalpur!E59+Bhagalpur!E61+Bhagalpur!E62)</f>
        <v>40</v>
      </c>
      <c r="I10" s="151">
        <f>F10-(Bhagalpur!J8+Bhagalpur!J10+Bhagalpur!J18+Bhagalpur!J24+Bhagalpur!J25+Bhagalpur!J50+Bhagalpur!J58+Bhagalpur!J60+Bhagalpur!J62)</f>
        <v>3675.6800000000003</v>
      </c>
      <c r="J10" s="157"/>
      <c r="K10" s="142">
        <f>Bhagalpur!O63</f>
        <v>0</v>
      </c>
      <c r="L10" s="142">
        <f>Bhagalpur!P63</f>
        <v>4</v>
      </c>
      <c r="M10" s="142">
        <f>Bhagalpur!Q63</f>
        <v>5</v>
      </c>
      <c r="N10" s="142">
        <f>Bhagalpur!R63</f>
        <v>4</v>
      </c>
      <c r="O10" s="142">
        <f>Bhagalpur!S63</f>
        <v>6</v>
      </c>
      <c r="P10" s="142">
        <f>Bhagalpur!T63</f>
        <v>1</v>
      </c>
      <c r="Q10" s="142">
        <f>Bhagalpur!U63</f>
        <v>6</v>
      </c>
      <c r="R10" s="142">
        <f>Bhagalpur!V63</f>
        <v>9</v>
      </c>
      <c r="S10" s="163">
        <f>Bhagalpur!N63</f>
        <v>5</v>
      </c>
      <c r="T10" s="153">
        <f t="shared" si="0"/>
        <v>35</v>
      </c>
      <c r="U10" s="163">
        <f>Bhagalpur!W63</f>
        <v>1</v>
      </c>
      <c r="V10" s="155">
        <f>Bhagalpur!X63</f>
        <v>1419.8500000000001</v>
      </c>
      <c r="W10" s="158"/>
      <c r="X10" s="5"/>
      <c r="Y10">
        <f t="shared" si="1"/>
        <v>-1</v>
      </c>
    </row>
    <row r="11" spans="1:25" ht="54.95" customHeight="1">
      <c r="A11" s="142">
        <v>5</v>
      </c>
      <c r="B11" s="176" t="s">
        <v>36</v>
      </c>
      <c r="C11" s="180" t="s">
        <v>40</v>
      </c>
      <c r="D11" s="144">
        <f>Munger!A129</f>
        <v>64</v>
      </c>
      <c r="E11" s="144">
        <f>Munger!E130</f>
        <v>122</v>
      </c>
      <c r="F11" s="144">
        <f>Munger!J130</f>
        <v>12887.970000000003</v>
      </c>
      <c r="G11" s="142">
        <f>D11-21</f>
        <v>43</v>
      </c>
      <c r="H11" s="146">
        <f>E11-(Munger!E10+Munger!E11+Munger!E51+Munger!E61+Munger!E89+Munger!E92+Munger!E95+Munger!E100+Munger!E101+Munger!E102+Munger!E105+Munger!E106+Munger!E107+Munger!E108+Munger!E109+Munger!E116+Munger!E121+Munger!E123+Munger!E124+Munger!E126+Munger!E129)</f>
        <v>87</v>
      </c>
      <c r="I11" s="144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+Munger!J18+Munger!J103+Munger!J104+Munger!J110+Munger!J113+Munger!J117+Munger!J127+Munger!J128</f>
        <v>8656.7500000000018</v>
      </c>
      <c r="J11" s="157"/>
      <c r="K11" s="142">
        <f>Munger!O130</f>
        <v>1</v>
      </c>
      <c r="L11" s="142">
        <f>Munger!P130</f>
        <v>3</v>
      </c>
      <c r="M11" s="142">
        <f>Munger!Q130</f>
        <v>8</v>
      </c>
      <c r="N11" s="142">
        <f>Munger!R130</f>
        <v>6</v>
      </c>
      <c r="O11" s="142">
        <f>Munger!S130</f>
        <v>12</v>
      </c>
      <c r="P11" s="142">
        <f>Munger!T130</f>
        <v>5</v>
      </c>
      <c r="Q11" s="142">
        <f>Munger!U130</f>
        <v>4</v>
      </c>
      <c r="R11" s="142">
        <f>Munger!V130</f>
        <v>12</v>
      </c>
      <c r="S11" s="153">
        <f>Munger!N130</f>
        <v>29</v>
      </c>
      <c r="T11" s="153">
        <f t="shared" si="0"/>
        <v>51</v>
      </c>
      <c r="U11" s="153">
        <f>Munger!W130</f>
        <v>8</v>
      </c>
      <c r="V11" s="155">
        <f>Munger!X130</f>
        <v>2576.2900000000004</v>
      </c>
      <c r="W11" s="158"/>
      <c r="X11" s="5"/>
      <c r="Y11">
        <f t="shared" si="1"/>
        <v>-1</v>
      </c>
    </row>
    <row r="12" spans="1:25" ht="54.95" customHeight="1">
      <c r="A12" s="142">
        <v>6</v>
      </c>
      <c r="B12" s="147" t="s">
        <v>51</v>
      </c>
      <c r="C12" s="180" t="s">
        <v>2314</v>
      </c>
      <c r="D12" s="144">
        <f>Kosi!A97</f>
        <v>44</v>
      </c>
      <c r="E12" s="142">
        <f>Kosi!E98</f>
        <v>90</v>
      </c>
      <c r="F12" s="160">
        <f>Kosi!J98</f>
        <v>10173.64</v>
      </c>
      <c r="G12" s="142">
        <f>D12-5</f>
        <v>39</v>
      </c>
      <c r="H12" s="144">
        <f>E12-(Kosi!E71+Kosi!E72+Kosi!E93+Kosi!E94+Kosi!E95)</f>
        <v>85</v>
      </c>
      <c r="I12" s="151">
        <f>Kosi!J9+Kosi!J14+Kosi!J22+Kosi!J23+Kosi!J34+Kosi!J40+Kosi!J41+Kosi!J42+Kosi!J48+Kosi!J50+Kosi!J51+Kosi!J67+Kosi!J73+Kosi!J79+Kosi!J8+Kosi!J10+Kosi!J16+Kosi!J26+Kosi!J82+Kosi!J85+Kosi!J87+Kosi!J89+Kosi!J90+Kosi!J91+Kosi!J96+Kosi!J97</f>
        <v>6437.579999999999</v>
      </c>
      <c r="J12" s="157"/>
      <c r="K12" s="159">
        <f>Kosi!O98</f>
        <v>1</v>
      </c>
      <c r="L12" s="159">
        <f>Kosi!P98</f>
        <v>4</v>
      </c>
      <c r="M12" s="159">
        <f>Kosi!Q98</f>
        <v>6</v>
      </c>
      <c r="N12" s="159">
        <f>Kosi!R98</f>
        <v>7</v>
      </c>
      <c r="O12" s="159">
        <f>Kosi!S98</f>
        <v>21</v>
      </c>
      <c r="P12" s="159">
        <f>Kosi!T98</f>
        <v>3</v>
      </c>
      <c r="Q12" s="159">
        <f>Kosi!U98</f>
        <v>16</v>
      </c>
      <c r="R12" s="159">
        <f>Kosi!V98</f>
        <v>8</v>
      </c>
      <c r="S12" s="214">
        <f>Kosi!N98</f>
        <v>18</v>
      </c>
      <c r="T12" s="214">
        <f t="shared" si="0"/>
        <v>66</v>
      </c>
      <c r="U12" s="214">
        <f>Kosi!Y98</f>
        <v>0</v>
      </c>
      <c r="V12" s="155">
        <f>Kosi!X98</f>
        <v>2711.6899999999991</v>
      </c>
      <c r="W12" s="158"/>
      <c r="X12" s="5"/>
      <c r="Y12">
        <f t="shared" si="1"/>
        <v>1</v>
      </c>
    </row>
    <row r="13" spans="1:25" ht="54.95" customHeight="1">
      <c r="A13" s="142">
        <v>7</v>
      </c>
      <c r="B13" s="147" t="s">
        <v>33</v>
      </c>
      <c r="C13" s="180" t="s">
        <v>2317</v>
      </c>
      <c r="D13" s="144">
        <f>Purnea!A89</f>
        <v>49</v>
      </c>
      <c r="E13" s="142">
        <f>Purnea!E90</f>
        <v>82</v>
      </c>
      <c r="F13" s="160">
        <f>Purnea!J90</f>
        <v>19701.030000000002</v>
      </c>
      <c r="G13" s="142">
        <f>D13-17</f>
        <v>32</v>
      </c>
      <c r="H13" s="144">
        <f>E13-(Purnea!E31+Purnea!E32+Purnea!E45+Purnea!E47+Purnea!E49+Purnea!E51+Purnea!E70+Purnea!E71+Purnea!E72+Purnea!E74+Purnea!E79+Purnea!E80+Purnea!E81+Purnea!E82+Purnea!E83+Purnea!E84+Purnea!E85)</f>
        <v>63</v>
      </c>
      <c r="I13" s="151">
        <f>Purnea!J26+Purnea!J27+Purnea!J29+Purnea!J30+Purnea!J34+Purnea!J37+Purnea!J39+Purnea!J44+Purnea!J52+Purnea!J56+Purnea!J61+Purnea!J63+Purnea!J64+Purnea!J68+Purnea!J58+Purnea!J8+Purnea!J11+Purnea!J18+Purnea!J25+Purnea!J54+Purnea!J65+Purnea!J89+Purnea!J88+Purnea!J87+Purnea!J86+Purnea!J76+Purnea!J75+Purnea!J73</f>
        <v>6531.59</v>
      </c>
      <c r="J13" s="157"/>
      <c r="K13" s="159">
        <f>Purnea!O90</f>
        <v>2</v>
      </c>
      <c r="L13" s="159">
        <f>Purnea!P90</f>
        <v>10</v>
      </c>
      <c r="M13" s="159">
        <f>Purnea!Q90</f>
        <v>9</v>
      </c>
      <c r="N13" s="159">
        <f>Purnea!R90</f>
        <v>1</v>
      </c>
      <c r="O13" s="159">
        <f>Purnea!S90</f>
        <v>11</v>
      </c>
      <c r="P13" s="159">
        <f>Purnea!T90</f>
        <v>0</v>
      </c>
      <c r="Q13" s="159">
        <f>Purnea!U90</f>
        <v>2</v>
      </c>
      <c r="R13" s="159">
        <f>Purnea!V90</f>
        <v>3</v>
      </c>
      <c r="S13" s="161">
        <f>Purnea!N90</f>
        <v>25</v>
      </c>
      <c r="T13" s="153">
        <f t="shared" ref="T13:T16" si="2">K13+L13+M13+N13+O13+P13+Q13+R13</f>
        <v>38</v>
      </c>
      <c r="U13" s="161">
        <f>Purnea!W90</f>
        <v>0</v>
      </c>
      <c r="V13" s="155">
        <f>Purnea!X90</f>
        <v>754.07999999999993</v>
      </c>
      <c r="W13" s="158"/>
      <c r="X13" s="5"/>
      <c r="Y13">
        <f t="shared" si="1"/>
        <v>0</v>
      </c>
    </row>
    <row r="14" spans="1:25" ht="54.95" customHeight="1">
      <c r="A14" s="157">
        <v>8</v>
      </c>
      <c r="B14" s="176" t="s">
        <v>1826</v>
      </c>
      <c r="C14" s="181" t="s">
        <v>2315</v>
      </c>
      <c r="D14" s="6">
        <f>'Tirhut (East)'!A121</f>
        <v>56</v>
      </c>
      <c r="E14" s="157">
        <f>'Tirhut (East)'!E122</f>
        <v>114</v>
      </c>
      <c r="F14" s="6">
        <f>'Tirhut (East)'!J122</f>
        <v>12306.830000000002</v>
      </c>
      <c r="G14" s="157">
        <f>D14-19</f>
        <v>37</v>
      </c>
      <c r="H14" s="185">
        <f>E14-('Tirhut (East)'!E12+'Tirhut (East)'!E13+'Tirhut (East)'!E15+'Tirhut (East)'!E17+'Tirhut (East)'!E20+'Tirhut (East)'!E21+'Tirhut (East)'!E22+'Tirhut (East)'!E38+'Tirhut (East)'!E68+'Tirhut (East)'!E69+'Tirhut (East)'!E72+'Tirhut (East)'!E73+'Tirhut (East)'!E74+'Tirhut (East)'!E75+'Tirhut (East)'!E77+'Tirhut (East)'!E78+'Tirhut (East)'!E79+'Tirhut (East)'!E80+'Tirhut (East)'!E89)</f>
        <v>87</v>
      </c>
      <c r="I14" s="186">
        <f>F14-('Tirhut (East)'!J10+'Tirhut (East)'!J15+'Tirhut (East)'!J19+'Tirhut (East)'!J34+'Tirhut (East)'!J68+'Tirhut (East)'!J72+'Tirhut (East)'!J85)</f>
        <v>8719.5200000000023</v>
      </c>
      <c r="J14" s="157"/>
      <c r="K14" s="157">
        <f>'Tirhut (East)'!O122</f>
        <v>0</v>
      </c>
      <c r="L14" s="157">
        <f>'Tirhut (East)'!P122</f>
        <v>11</v>
      </c>
      <c r="M14" s="157">
        <f>'Tirhut (East)'!Q122</f>
        <v>10</v>
      </c>
      <c r="N14" s="157">
        <f>'Tirhut (East)'!R122</f>
        <v>4</v>
      </c>
      <c r="O14" s="157">
        <f>'Tirhut (East)'!S122</f>
        <v>13</v>
      </c>
      <c r="P14" s="157">
        <f>'Tirhut (East)'!T122</f>
        <v>5</v>
      </c>
      <c r="Q14" s="157">
        <f>'Tirhut (East)'!U122</f>
        <v>5</v>
      </c>
      <c r="R14" s="157">
        <f>'Tirhut (East)'!V122</f>
        <v>18</v>
      </c>
      <c r="S14" s="183">
        <f>'Tirhut (East)'!N122</f>
        <v>22</v>
      </c>
      <c r="T14" s="183">
        <f>K14+L14+M14+N14+O14+P14+Q14+R14</f>
        <v>66</v>
      </c>
      <c r="U14" s="183">
        <f>'Tirhut (East)'!W122</f>
        <v>2</v>
      </c>
      <c r="V14" s="184">
        <f>'Tirhut (East)'!X122</f>
        <v>2357.92</v>
      </c>
      <c r="W14" s="175"/>
      <c r="X14" s="5"/>
      <c r="Y14" s="206">
        <f>H14-S14-T14-U14</f>
        <v>-3</v>
      </c>
    </row>
    <row r="15" spans="1:25" ht="54.95" customHeight="1">
      <c r="A15" s="143">
        <v>9</v>
      </c>
      <c r="B15" s="148" t="s">
        <v>1827</v>
      </c>
      <c r="C15" s="182" t="s">
        <v>1850</v>
      </c>
      <c r="D15" s="145">
        <f>'Tirhut (West)'!A110</f>
        <v>51</v>
      </c>
      <c r="E15" s="143">
        <f>'Tirhut (West)'!E111</f>
        <v>103</v>
      </c>
      <c r="F15" s="145">
        <f>'Tirhut (West)'!J111</f>
        <v>11423.810000000001</v>
      </c>
      <c r="G15" s="143">
        <f>D15-8</f>
        <v>43</v>
      </c>
      <c r="H15" s="150">
        <f>E15-('Tirhut (West)'!E71+'Tirhut (West)'!E92+'Tirhut (West)'!E93+'Tirhut (West)'!E94+'Tirhut (West)'!E97+'Tirhut (West)'!E98+'Tirhut (West)'!E104+'Tirhut (West)'!E107)</f>
        <v>94</v>
      </c>
      <c r="I15" s="152">
        <f>F15-('Tirhut (West)'!J70)</f>
        <v>11201.980000000001</v>
      </c>
      <c r="J15" s="143"/>
      <c r="K15" s="143">
        <f>'Tirhut (West)'!O111</f>
        <v>6</v>
      </c>
      <c r="L15" s="143">
        <f>'Tirhut (West)'!P111</f>
        <v>6</v>
      </c>
      <c r="M15" s="143">
        <f>'Tirhut (West)'!Q111</f>
        <v>2</v>
      </c>
      <c r="N15" s="143">
        <f>'Tirhut (West)'!R111</f>
        <v>7</v>
      </c>
      <c r="O15" s="143">
        <f>'Tirhut (West)'!S111</f>
        <v>11</v>
      </c>
      <c r="P15" s="143">
        <f>'Tirhut (West)'!T111</f>
        <v>7</v>
      </c>
      <c r="Q15" s="143">
        <f>'Tirhut (West)'!U111</f>
        <v>5</v>
      </c>
      <c r="R15" s="143">
        <f>'Tirhut (West)'!V111</f>
        <v>22</v>
      </c>
      <c r="S15" s="154">
        <f>'Tirhut (West)'!N111</f>
        <v>27</v>
      </c>
      <c r="T15" s="183">
        <f>K15+L15+M15+N15+O15+P15+Q15+R15</f>
        <v>66</v>
      </c>
      <c r="U15" s="154">
        <f>'Tirhut (West)'!W111</f>
        <v>0</v>
      </c>
      <c r="V15" s="156">
        <f>'Tirhut (West)'!X111</f>
        <v>2699.72</v>
      </c>
      <c r="W15" s="174"/>
      <c r="X15" s="5"/>
      <c r="Y15">
        <f t="shared" si="1"/>
        <v>1</v>
      </c>
    </row>
    <row r="16" spans="1:25" ht="54.95" customHeight="1">
      <c r="A16" s="142">
        <v>10</v>
      </c>
      <c r="B16" s="147" t="s">
        <v>37</v>
      </c>
      <c r="C16" s="179" t="s">
        <v>2311</v>
      </c>
      <c r="D16" s="144">
        <f>Darbhanga!A122</f>
        <v>75</v>
      </c>
      <c r="E16" s="142">
        <f>Darbhanga!E123</f>
        <v>115</v>
      </c>
      <c r="F16" s="144">
        <f>Darbhanga!J123</f>
        <v>11094.84</v>
      </c>
      <c r="G16" s="142">
        <f>D16-24</f>
        <v>51</v>
      </c>
      <c r="H16" s="149">
        <f>E16-(Darbhanga!E9+Darbhanga!E10+Darbhanga!E14+Darbhanga!E22+Darbhanga!E28+Darbhanga!E29+Darbhanga!E30+Darbhanga!E41+Darbhanga!E43+Darbhanga!E44+Darbhanga!E46+Darbhanga!E50+Darbhanga!E57+Darbhanga!E58+Darbhanga!E60+Darbhanga!E61+Darbhanga!E63+Darbhanga!E64+Darbhanga!E66+Darbhanga!E76+Darbhanga!E80+Darbhanga!E97+Darbhanga!E98+Darbhanga!E116+Darbhanga!E117)</f>
        <v>70</v>
      </c>
      <c r="I16" s="151">
        <f>Darbhanga!J19+Darbhanga!J34+Darbhanga!J42+Darbhanga!J51+Darbhanga!J52+Darbhanga!J68+Darbhanga!J81+Darbhanga!J85+Darbhanga!J86+Darbhanga!J89+Darbhanga!J91+Darbhanga!J94+Darbhanga!J99+Darbhanga!J103+Darbhanga!J106+Darbhanga!J107+Darbhanga!J31+Darbhanga!J8+Darbhanga!J84+Darbhanga!J87+Darbhanga!J92+Darbhanga!J109+Darbhanga!J111+Darbhanga!J112+Darbhanga!J113+Darbhanga!J118+Darbhanga!J119+Darbhanga!J121+Darbhanga!J122</f>
        <v>4913.7700000000004</v>
      </c>
      <c r="J16" s="157"/>
      <c r="K16" s="142">
        <f>Darbhanga!O123</f>
        <v>6</v>
      </c>
      <c r="L16" s="142">
        <f>Darbhanga!P123</f>
        <v>13</v>
      </c>
      <c r="M16" s="142">
        <f>Darbhanga!Q123</f>
        <v>8</v>
      </c>
      <c r="N16" s="142">
        <f>Darbhanga!R123</f>
        <v>2</v>
      </c>
      <c r="O16" s="142">
        <f>Darbhanga!S123</f>
        <v>3</v>
      </c>
      <c r="P16" s="142">
        <f>Darbhanga!T123</f>
        <v>5</v>
      </c>
      <c r="Q16" s="142">
        <f>Darbhanga!U123</f>
        <v>7</v>
      </c>
      <c r="R16" s="142">
        <f>Darbhanga!V123</f>
        <v>11</v>
      </c>
      <c r="S16" s="153">
        <f>Darbhanga!N123</f>
        <v>16</v>
      </c>
      <c r="T16" s="153">
        <f t="shared" si="2"/>
        <v>55</v>
      </c>
      <c r="U16" s="153">
        <f>'Tirhut (West)'!W111</f>
        <v>0</v>
      </c>
      <c r="V16" s="155">
        <f>Darbhanga!X123</f>
        <v>1757.9900000000002</v>
      </c>
      <c r="W16" s="162"/>
      <c r="X16" s="5"/>
      <c r="Y16">
        <f t="shared" si="1"/>
        <v>-1</v>
      </c>
    </row>
    <row r="17" spans="1:25" ht="54.95" customHeight="1">
      <c r="A17" s="142">
        <v>11</v>
      </c>
      <c r="B17" s="147" t="s">
        <v>38</v>
      </c>
      <c r="C17" s="180" t="s">
        <v>1851</v>
      </c>
      <c r="D17" s="144">
        <f>Saran!A81</f>
        <v>38</v>
      </c>
      <c r="E17" s="142">
        <f>Saran!E82</f>
        <v>74</v>
      </c>
      <c r="F17" s="144">
        <f>Saran!J82</f>
        <v>8127.08</v>
      </c>
      <c r="G17" s="142">
        <f>D17-2</f>
        <v>36</v>
      </c>
      <c r="H17" s="144">
        <f>E17-(Saran!E62+Saran!E68)</f>
        <v>71</v>
      </c>
      <c r="I17" s="142">
        <f>F17-(Saran!J61+Saran!J67)</f>
        <v>7685.29</v>
      </c>
      <c r="J17" s="157"/>
      <c r="K17" s="142">
        <f>Saran!O82</f>
        <v>5</v>
      </c>
      <c r="L17" s="549">
        <f>Saran!P82</f>
        <v>3</v>
      </c>
      <c r="M17" s="549">
        <f>Saran!Q82</f>
        <v>4</v>
      </c>
      <c r="N17" s="549">
        <f>Saran!R82</f>
        <v>3</v>
      </c>
      <c r="O17" s="549">
        <f>Saran!S82</f>
        <v>16</v>
      </c>
      <c r="P17" s="549">
        <f>Saran!T82</f>
        <v>9</v>
      </c>
      <c r="Q17" s="549">
        <f>Saran!U82</f>
        <v>8</v>
      </c>
      <c r="R17" s="549">
        <f>Saran!V82</f>
        <v>12</v>
      </c>
      <c r="S17" s="153">
        <f>Saran!N82</f>
        <v>11</v>
      </c>
      <c r="T17" s="153">
        <f>K17+L17+M17+N17+O17+P17+Q17+R17</f>
        <v>60</v>
      </c>
      <c r="U17" s="153">
        <f>Saran!W82</f>
        <v>0</v>
      </c>
      <c r="V17" s="155">
        <f>Saran!X82</f>
        <v>2247.44</v>
      </c>
      <c r="W17" s="158"/>
      <c r="X17" s="5"/>
      <c r="Y17">
        <f>H17-S17-T17-U17</f>
        <v>0</v>
      </c>
    </row>
    <row r="18" spans="1:25" ht="24" customHeight="1">
      <c r="A18" s="648" t="s">
        <v>1795</v>
      </c>
      <c r="B18" s="649"/>
      <c r="C18" s="649"/>
      <c r="D18" s="8">
        <f>SUM(D7:D17)</f>
        <v>537</v>
      </c>
      <c r="E18" s="8">
        <f t="shared" ref="E18:V18" si="3">SUM(E7:E17)</f>
        <v>993</v>
      </c>
      <c r="F18" s="14">
        <f t="shared" si="3"/>
        <v>113007.93000000001</v>
      </c>
      <c r="G18" s="8">
        <f t="shared" si="3"/>
        <v>423</v>
      </c>
      <c r="H18" s="8">
        <f>SUM(H7:H17)</f>
        <v>823</v>
      </c>
      <c r="I18" s="8">
        <f t="shared" si="3"/>
        <v>78299.38</v>
      </c>
      <c r="J18" s="8">
        <f t="shared" si="3"/>
        <v>0</v>
      </c>
      <c r="K18" s="8">
        <f t="shared" si="3"/>
        <v>24</v>
      </c>
      <c r="L18" s="8">
        <f t="shared" si="3"/>
        <v>82</v>
      </c>
      <c r="M18" s="8">
        <f t="shared" si="3"/>
        <v>65</v>
      </c>
      <c r="N18" s="8">
        <f t="shared" si="3"/>
        <v>44</v>
      </c>
      <c r="O18" s="8">
        <f t="shared" si="3"/>
        <v>134</v>
      </c>
      <c r="P18" s="8">
        <f t="shared" si="3"/>
        <v>49</v>
      </c>
      <c r="Q18" s="8">
        <f t="shared" si="3"/>
        <v>95</v>
      </c>
      <c r="R18" s="8">
        <f t="shared" si="3"/>
        <v>136</v>
      </c>
      <c r="S18" s="213">
        <f>S7+S8+S9+S10+S11+S12+S13+S14+S15+S16+S17</f>
        <v>190</v>
      </c>
      <c r="T18" s="8">
        <f t="shared" si="3"/>
        <v>629</v>
      </c>
      <c r="U18" s="8">
        <f>SUM(U7:U17)</f>
        <v>13</v>
      </c>
      <c r="V18" s="14">
        <f t="shared" si="3"/>
        <v>23304.25</v>
      </c>
      <c r="W18" s="7"/>
      <c r="Y18">
        <f t="shared" si="1"/>
        <v>-9</v>
      </c>
    </row>
  </sheetData>
  <mergeCells count="29"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</mergeCells>
  <pageMargins left="0.36" right="0.118110236220472" top="0.5" bottom="0.44" header="0.118110236220472" footer="0.118110236220472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111"/>
  <sheetViews>
    <sheetView showGridLines="0" view="pageBreakPreview" zoomScale="87" zoomScaleSheetLayoutView="87" workbookViewId="0">
      <pane xSplit="4" ySplit="7" topLeftCell="E102" activePane="bottomRight" state="frozen"/>
      <selection pane="topRight" activeCell="E1" sqref="E1"/>
      <selection pane="bottomLeft" activeCell="A8" sqref="A8"/>
      <selection pane="bottomRight" activeCell="O105" sqref="O105"/>
    </sheetView>
  </sheetViews>
  <sheetFormatPr defaultRowHeight="15"/>
  <cols>
    <col min="1" max="1" width="4.42578125" style="10" customWidth="1"/>
    <col min="2" max="2" width="12" style="10" customWidth="1"/>
    <col min="3" max="3" width="14.140625" customWidth="1"/>
    <col min="4" max="4" width="12.140625" style="36" customWidth="1"/>
    <col min="5" max="5" width="5" style="10" customWidth="1"/>
    <col min="6" max="6" width="31.7109375" customWidth="1"/>
    <col min="7" max="7" width="24.140625" style="583" customWidth="1"/>
    <col min="8" max="8" width="13.140625" hidden="1" customWidth="1"/>
    <col min="9" max="9" width="8.42578125" hidden="1" customWidth="1"/>
    <col min="10" max="10" width="10.7109375" style="306" customWidth="1"/>
    <col min="11" max="11" width="9.28515625" style="10" hidden="1" customWidth="1"/>
    <col min="12" max="12" width="5.85546875" hidden="1" customWidth="1"/>
    <col min="13" max="13" width="8.7109375" style="83" customWidth="1"/>
    <col min="14" max="14" width="2.570312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870" t="s">
        <v>18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</row>
    <row r="2" spans="1:25" ht="16.5" customHeight="1">
      <c r="A2" s="866" t="str">
        <f>'Patna (West)'!A2</f>
        <v>Progress Report for the construction of SSS ( Sanc. Year 2012 - 13 )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1022"/>
    </row>
    <row r="3" spans="1:25">
      <c r="A3" s="692" t="s">
        <v>1832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4"/>
      <c r="X3" s="695" t="str">
        <f>Summary!V3</f>
        <v>Date:-30.04.2015</v>
      </c>
      <c r="Y3" s="696"/>
    </row>
    <row r="4" spans="1:25" ht="15" customHeight="1">
      <c r="A4" s="1023" t="s">
        <v>46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</row>
    <row r="5" spans="1:25" ht="18" customHeight="1">
      <c r="A5" s="655" t="s">
        <v>0</v>
      </c>
      <c r="B5" s="655" t="s">
        <v>1</v>
      </c>
      <c r="C5" s="655" t="s">
        <v>2</v>
      </c>
      <c r="D5" s="655" t="s">
        <v>3</v>
      </c>
      <c r="E5" s="655" t="s">
        <v>0</v>
      </c>
      <c r="F5" s="921" t="s">
        <v>4</v>
      </c>
      <c r="G5" s="992" t="s">
        <v>5</v>
      </c>
      <c r="H5" s="655" t="s">
        <v>5</v>
      </c>
      <c r="I5" s="655" t="s">
        <v>209</v>
      </c>
      <c r="J5" s="702" t="s">
        <v>208</v>
      </c>
      <c r="K5" s="655" t="s">
        <v>31</v>
      </c>
      <c r="L5" s="655" t="s">
        <v>19</v>
      </c>
      <c r="M5" s="655" t="s">
        <v>32</v>
      </c>
      <c r="N5" s="668" t="s">
        <v>15</v>
      </c>
      <c r="O5" s="666"/>
      <c r="P5" s="666"/>
      <c r="Q5" s="666"/>
      <c r="R5" s="666"/>
      <c r="S5" s="666"/>
      <c r="T5" s="666"/>
      <c r="U5" s="666"/>
      <c r="V5" s="666"/>
      <c r="W5" s="667"/>
      <c r="X5" s="655" t="s">
        <v>20</v>
      </c>
      <c r="Y5" s="672" t="s">
        <v>13</v>
      </c>
    </row>
    <row r="6" spans="1:25" ht="29.25" customHeight="1">
      <c r="A6" s="701"/>
      <c r="B6" s="701"/>
      <c r="C6" s="701"/>
      <c r="D6" s="701"/>
      <c r="E6" s="701"/>
      <c r="F6" s="922"/>
      <c r="G6" s="993"/>
      <c r="H6" s="701"/>
      <c r="I6" s="701"/>
      <c r="J6" s="703"/>
      <c r="K6" s="701"/>
      <c r="L6" s="701"/>
      <c r="M6" s="701"/>
      <c r="N6" s="887" t="s">
        <v>6</v>
      </c>
      <c r="O6" s="885" t="s">
        <v>2441</v>
      </c>
      <c r="P6" s="655" t="s">
        <v>9</v>
      </c>
      <c r="Q6" s="655" t="s">
        <v>8</v>
      </c>
      <c r="R6" s="653" t="s">
        <v>16</v>
      </c>
      <c r="S6" s="660"/>
      <c r="T6" s="653" t="s">
        <v>17</v>
      </c>
      <c r="U6" s="660"/>
      <c r="V6" s="655" t="s">
        <v>12</v>
      </c>
      <c r="W6" s="655" t="s">
        <v>7</v>
      </c>
      <c r="X6" s="701"/>
      <c r="Y6" s="673"/>
    </row>
    <row r="7" spans="1:25" ht="27.75" customHeight="1">
      <c r="A7" s="656"/>
      <c r="B7" s="656"/>
      <c r="C7" s="656"/>
      <c r="D7" s="656"/>
      <c r="E7" s="656"/>
      <c r="F7" s="923"/>
      <c r="G7" s="994"/>
      <c r="H7" s="656"/>
      <c r="I7" s="656"/>
      <c r="J7" s="704"/>
      <c r="K7" s="656"/>
      <c r="L7" s="656"/>
      <c r="M7" s="656"/>
      <c r="N7" s="888"/>
      <c r="O7" s="886"/>
      <c r="P7" s="656"/>
      <c r="Q7" s="656"/>
      <c r="R7" s="329" t="s">
        <v>10</v>
      </c>
      <c r="S7" s="329" t="s">
        <v>11</v>
      </c>
      <c r="T7" s="329" t="s">
        <v>10</v>
      </c>
      <c r="U7" s="329" t="s">
        <v>11</v>
      </c>
      <c r="V7" s="656"/>
      <c r="W7" s="656"/>
      <c r="X7" s="656"/>
      <c r="Y7" s="674"/>
    </row>
    <row r="8" spans="1:25" s="9" customFormat="1" ht="30" customHeight="1">
      <c r="A8" s="763">
        <v>1</v>
      </c>
      <c r="B8" s="960" t="s">
        <v>1004</v>
      </c>
      <c r="C8" s="842" t="s">
        <v>957</v>
      </c>
      <c r="D8" s="1018" t="s">
        <v>1563</v>
      </c>
      <c r="E8" s="56">
        <v>1</v>
      </c>
      <c r="F8" s="58" t="s">
        <v>1003</v>
      </c>
      <c r="G8" s="1067" t="s">
        <v>1848</v>
      </c>
      <c r="H8" s="1013"/>
      <c r="I8" s="1015"/>
      <c r="J8" s="1063">
        <v>328.4</v>
      </c>
      <c r="K8" s="352"/>
      <c r="L8" s="352"/>
      <c r="M8" s="1008" t="s">
        <v>204</v>
      </c>
      <c r="N8" s="124">
        <v>1</v>
      </c>
      <c r="O8" s="645"/>
      <c r="P8" s="645"/>
      <c r="Q8" s="645"/>
      <c r="R8" s="645"/>
      <c r="S8" s="645"/>
      <c r="T8" s="645"/>
      <c r="U8" s="645"/>
      <c r="V8" s="645"/>
      <c r="W8" s="645"/>
      <c r="X8" s="769"/>
      <c r="Y8" s="57"/>
    </row>
    <row r="9" spans="1:25" s="9" customFormat="1" ht="30" customHeight="1">
      <c r="A9" s="1061"/>
      <c r="B9" s="1034"/>
      <c r="C9" s="1062"/>
      <c r="D9" s="998"/>
      <c r="E9" s="56">
        <v>2</v>
      </c>
      <c r="F9" s="58" t="s">
        <v>1002</v>
      </c>
      <c r="G9" s="1068"/>
      <c r="H9" s="1020"/>
      <c r="I9" s="1021"/>
      <c r="J9" s="1064"/>
      <c r="K9" s="352"/>
      <c r="L9" s="352"/>
      <c r="M9" s="1033"/>
      <c r="N9" s="124">
        <v>1</v>
      </c>
      <c r="O9" s="645"/>
      <c r="P9" s="645"/>
      <c r="Q9" s="645"/>
      <c r="R9" s="645"/>
      <c r="S9" s="645"/>
      <c r="T9" s="645"/>
      <c r="U9" s="645"/>
      <c r="V9" s="645"/>
      <c r="W9" s="645"/>
      <c r="X9" s="828"/>
      <c r="Y9" s="57"/>
    </row>
    <row r="10" spans="1:25" s="9" customFormat="1" ht="30" customHeight="1">
      <c r="A10" s="846"/>
      <c r="B10" s="961"/>
      <c r="C10" s="843"/>
      <c r="D10" s="985"/>
      <c r="E10" s="56">
        <v>3</v>
      </c>
      <c r="F10" s="58" t="s">
        <v>1001</v>
      </c>
      <c r="G10" s="1069"/>
      <c r="H10" s="1014"/>
      <c r="I10" s="1016"/>
      <c r="J10" s="1065"/>
      <c r="K10" s="352"/>
      <c r="L10" s="352"/>
      <c r="M10" s="1009"/>
      <c r="N10" s="124">
        <v>1</v>
      </c>
      <c r="O10" s="645"/>
      <c r="P10" s="645"/>
      <c r="Q10" s="645"/>
      <c r="R10" s="645"/>
      <c r="S10" s="645"/>
      <c r="T10" s="645"/>
      <c r="U10" s="645"/>
      <c r="V10" s="645"/>
      <c r="W10" s="645"/>
      <c r="X10" s="770"/>
      <c r="Y10" s="57"/>
    </row>
    <row r="11" spans="1:25" s="9" customFormat="1" ht="30" customHeight="1">
      <c r="A11" s="763">
        <v>2</v>
      </c>
      <c r="B11" s="960" t="s">
        <v>1000</v>
      </c>
      <c r="C11" s="842" t="s">
        <v>957</v>
      </c>
      <c r="D11" s="1066" t="s">
        <v>1564</v>
      </c>
      <c r="E11" s="64">
        <v>1</v>
      </c>
      <c r="F11" s="58" t="s">
        <v>999</v>
      </c>
      <c r="G11" s="1067" t="s">
        <v>1625</v>
      </c>
      <c r="H11" s="1013"/>
      <c r="I11" s="1015"/>
      <c r="J11" s="1063">
        <v>218.19</v>
      </c>
      <c r="K11" s="352"/>
      <c r="L11" s="352"/>
      <c r="M11" s="1008" t="s">
        <v>204</v>
      </c>
      <c r="N11" s="124"/>
      <c r="O11" s="646"/>
      <c r="P11" s="646"/>
      <c r="Q11" s="646"/>
      <c r="R11" s="646"/>
      <c r="S11" s="646"/>
      <c r="T11" s="646">
        <v>1</v>
      </c>
      <c r="U11" s="645"/>
      <c r="V11" s="645"/>
      <c r="W11" s="645"/>
      <c r="X11" s="769">
        <v>85.08</v>
      </c>
      <c r="Y11" s="57"/>
    </row>
    <row r="12" spans="1:25" s="9" customFormat="1" ht="30" customHeight="1">
      <c r="A12" s="846"/>
      <c r="B12" s="961"/>
      <c r="C12" s="843"/>
      <c r="D12" s="985"/>
      <c r="E12" s="64">
        <v>2</v>
      </c>
      <c r="F12" s="58" t="s">
        <v>998</v>
      </c>
      <c r="G12" s="1069"/>
      <c r="H12" s="1014"/>
      <c r="I12" s="1016"/>
      <c r="J12" s="1065"/>
      <c r="K12" s="352"/>
      <c r="L12" s="352"/>
      <c r="M12" s="1009"/>
      <c r="N12" s="124"/>
      <c r="O12" s="646"/>
      <c r="P12" s="646"/>
      <c r="Q12" s="646"/>
      <c r="R12" s="646"/>
      <c r="S12" s="646"/>
      <c r="T12" s="646">
        <v>1</v>
      </c>
      <c r="U12" s="645"/>
      <c r="V12" s="645"/>
      <c r="W12" s="645"/>
      <c r="X12" s="770"/>
      <c r="Y12" s="199"/>
    </row>
    <row r="13" spans="1:25" s="9" customFormat="1" ht="30" customHeight="1">
      <c r="A13" s="763">
        <v>3</v>
      </c>
      <c r="B13" s="960" t="s">
        <v>997</v>
      </c>
      <c r="C13" s="842" t="s">
        <v>957</v>
      </c>
      <c r="D13" s="1018" t="s">
        <v>1565</v>
      </c>
      <c r="E13" s="64">
        <v>1</v>
      </c>
      <c r="F13" s="58" t="s">
        <v>996</v>
      </c>
      <c r="G13" s="1067" t="s">
        <v>1626</v>
      </c>
      <c r="H13" s="1013"/>
      <c r="I13" s="1015"/>
      <c r="J13" s="1063">
        <v>326.11</v>
      </c>
      <c r="K13" s="352"/>
      <c r="L13" s="352"/>
      <c r="M13" s="1008" t="s">
        <v>204</v>
      </c>
      <c r="N13" s="124"/>
      <c r="O13" s="646"/>
      <c r="P13" s="646"/>
      <c r="Q13" s="646"/>
      <c r="R13" s="646"/>
      <c r="S13" s="646"/>
      <c r="T13" s="646"/>
      <c r="U13" s="646"/>
      <c r="V13" s="646">
        <v>1</v>
      </c>
      <c r="W13" s="645"/>
      <c r="X13" s="769">
        <v>241.61</v>
      </c>
      <c r="Y13" s="200"/>
    </row>
    <row r="14" spans="1:25" s="9" customFormat="1" ht="30" customHeight="1">
      <c r="A14" s="1061"/>
      <c r="B14" s="1034"/>
      <c r="C14" s="1062"/>
      <c r="D14" s="998"/>
      <c r="E14" s="64">
        <v>2</v>
      </c>
      <c r="F14" s="58" t="s">
        <v>995</v>
      </c>
      <c r="G14" s="1068"/>
      <c r="H14" s="1020"/>
      <c r="I14" s="1021"/>
      <c r="J14" s="1064"/>
      <c r="K14" s="352"/>
      <c r="L14" s="352"/>
      <c r="M14" s="1033"/>
      <c r="N14" s="124"/>
      <c r="O14" s="646"/>
      <c r="P14" s="646"/>
      <c r="Q14" s="646"/>
      <c r="R14" s="646"/>
      <c r="S14" s="646"/>
      <c r="T14" s="646"/>
      <c r="U14" s="646"/>
      <c r="V14" s="646">
        <v>1</v>
      </c>
      <c r="W14" s="645"/>
      <c r="X14" s="828"/>
      <c r="Y14" s="200"/>
    </row>
    <row r="15" spans="1:25" s="9" customFormat="1" ht="30" customHeight="1">
      <c r="A15" s="846"/>
      <c r="B15" s="961"/>
      <c r="C15" s="843"/>
      <c r="D15" s="985"/>
      <c r="E15" s="64">
        <v>3</v>
      </c>
      <c r="F15" s="58" t="s">
        <v>994</v>
      </c>
      <c r="G15" s="1069"/>
      <c r="H15" s="1014"/>
      <c r="I15" s="1016"/>
      <c r="J15" s="1065"/>
      <c r="K15" s="352"/>
      <c r="L15" s="352"/>
      <c r="M15" s="1009"/>
      <c r="N15" s="124"/>
      <c r="O15" s="646"/>
      <c r="P15" s="646"/>
      <c r="Q15" s="646"/>
      <c r="R15" s="646"/>
      <c r="S15" s="646"/>
      <c r="T15" s="646"/>
      <c r="U15" s="646"/>
      <c r="V15" s="646">
        <v>1</v>
      </c>
      <c r="W15" s="645"/>
      <c r="X15" s="770"/>
      <c r="Y15" s="57"/>
    </row>
    <row r="16" spans="1:25" s="9" customFormat="1" ht="30" customHeight="1">
      <c r="A16" s="763">
        <v>4</v>
      </c>
      <c r="B16" s="960" t="s">
        <v>993</v>
      </c>
      <c r="C16" s="842" t="s">
        <v>957</v>
      </c>
      <c r="D16" s="1066" t="s">
        <v>1566</v>
      </c>
      <c r="E16" s="64">
        <v>1</v>
      </c>
      <c r="F16" s="58" t="s">
        <v>992</v>
      </c>
      <c r="G16" s="1067" t="s">
        <v>1627</v>
      </c>
      <c r="H16" s="1013"/>
      <c r="I16" s="1015"/>
      <c r="J16" s="1063">
        <v>218.7</v>
      </c>
      <c r="K16" s="352"/>
      <c r="L16" s="352"/>
      <c r="M16" s="1008" t="s">
        <v>204</v>
      </c>
      <c r="N16" s="124"/>
      <c r="O16" s="646"/>
      <c r="P16" s="646">
        <v>1</v>
      </c>
      <c r="Q16" s="645"/>
      <c r="R16" s="645"/>
      <c r="S16" s="645"/>
      <c r="T16" s="645"/>
      <c r="U16" s="645"/>
      <c r="V16" s="645"/>
      <c r="W16" s="645"/>
      <c r="X16" s="769"/>
      <c r="Y16" s="57"/>
    </row>
    <row r="17" spans="1:25" s="9" customFormat="1" ht="30" customHeight="1">
      <c r="A17" s="846"/>
      <c r="B17" s="961"/>
      <c r="C17" s="843"/>
      <c r="D17" s="985"/>
      <c r="E17" s="64">
        <v>2</v>
      </c>
      <c r="F17" s="58" t="s">
        <v>898</v>
      </c>
      <c r="G17" s="1069"/>
      <c r="H17" s="1014"/>
      <c r="I17" s="1016"/>
      <c r="J17" s="1065"/>
      <c r="K17" s="352"/>
      <c r="L17" s="352"/>
      <c r="M17" s="1009"/>
      <c r="N17" s="124"/>
      <c r="O17" s="645"/>
      <c r="P17" s="645"/>
      <c r="Q17" s="645"/>
      <c r="R17" s="645"/>
      <c r="S17" s="645"/>
      <c r="T17" s="645"/>
      <c r="U17" s="645"/>
      <c r="V17" s="645"/>
      <c r="W17" s="645"/>
      <c r="X17" s="770"/>
      <c r="Y17" s="57"/>
    </row>
    <row r="18" spans="1:25" s="9" customFormat="1" ht="30" customHeight="1">
      <c r="A18" s="63">
        <v>5</v>
      </c>
      <c r="B18" s="66" t="s">
        <v>991</v>
      </c>
      <c r="C18" s="393" t="s">
        <v>957</v>
      </c>
      <c r="D18" s="367" t="s">
        <v>1567</v>
      </c>
      <c r="E18" s="64">
        <v>1</v>
      </c>
      <c r="F18" s="58" t="s">
        <v>990</v>
      </c>
      <c r="G18" s="564" t="s">
        <v>1628</v>
      </c>
      <c r="H18" s="71"/>
      <c r="I18" s="70"/>
      <c r="J18" s="305">
        <v>111.41</v>
      </c>
      <c r="K18" s="352"/>
      <c r="L18" s="352"/>
      <c r="M18" s="298" t="s">
        <v>204</v>
      </c>
      <c r="N18" s="124">
        <v>1</v>
      </c>
      <c r="O18" s="646"/>
      <c r="P18" s="646">
        <v>1</v>
      </c>
      <c r="Q18" s="645"/>
      <c r="R18" s="645"/>
      <c r="S18" s="645"/>
      <c r="T18" s="645"/>
      <c r="U18" s="645"/>
      <c r="V18" s="645"/>
      <c r="W18" s="645"/>
      <c r="X18" s="613"/>
      <c r="Y18" s="57"/>
    </row>
    <row r="19" spans="1:25" s="9" customFormat="1" ht="38.25" customHeight="1">
      <c r="A19" s="63">
        <v>6</v>
      </c>
      <c r="B19" s="66" t="s">
        <v>989</v>
      </c>
      <c r="C19" s="393" t="s">
        <v>957</v>
      </c>
      <c r="D19" s="367" t="s">
        <v>1568</v>
      </c>
      <c r="E19" s="64">
        <v>1</v>
      </c>
      <c r="F19" s="58" t="s">
        <v>988</v>
      </c>
      <c r="G19" s="564" t="s">
        <v>1629</v>
      </c>
      <c r="H19" s="71"/>
      <c r="I19" s="70"/>
      <c r="J19" s="305">
        <v>109.83</v>
      </c>
      <c r="K19" s="352"/>
      <c r="L19" s="352"/>
      <c r="M19" s="298" t="s">
        <v>204</v>
      </c>
      <c r="N19" s="124"/>
      <c r="O19" s="646"/>
      <c r="P19" s="646"/>
      <c r="Q19" s="646"/>
      <c r="R19" s="646">
        <v>1</v>
      </c>
      <c r="S19" s="645"/>
      <c r="T19" s="645"/>
      <c r="U19" s="645"/>
      <c r="V19" s="645"/>
      <c r="W19" s="645"/>
      <c r="X19" s="613">
        <v>32.840000000000003</v>
      </c>
      <c r="Y19" s="57"/>
    </row>
    <row r="20" spans="1:25" s="9" customFormat="1" ht="30" customHeight="1">
      <c r="A20" s="63">
        <v>7</v>
      </c>
      <c r="B20" s="66" t="s">
        <v>987</v>
      </c>
      <c r="C20" s="393" t="s">
        <v>957</v>
      </c>
      <c r="D20" s="81" t="s">
        <v>1569</v>
      </c>
      <c r="E20" s="64">
        <v>1</v>
      </c>
      <c r="F20" s="58" t="s">
        <v>986</v>
      </c>
      <c r="G20" s="564" t="s">
        <v>1630</v>
      </c>
      <c r="H20" s="71"/>
      <c r="I20" s="70"/>
      <c r="J20" s="305">
        <v>105.25</v>
      </c>
      <c r="K20" s="352"/>
      <c r="L20" s="352"/>
      <c r="M20" s="298" t="s">
        <v>204</v>
      </c>
      <c r="N20" s="124"/>
      <c r="O20" s="646"/>
      <c r="P20" s="646"/>
      <c r="Q20" s="646"/>
      <c r="R20" s="646"/>
      <c r="S20" s="646"/>
      <c r="T20" s="646"/>
      <c r="U20" s="646"/>
      <c r="V20" s="646">
        <v>1</v>
      </c>
      <c r="W20" s="645"/>
      <c r="X20" s="613">
        <v>51.7</v>
      </c>
      <c r="Y20" s="200"/>
    </row>
    <row r="21" spans="1:25" s="9" customFormat="1" ht="30" customHeight="1">
      <c r="A21" s="63">
        <v>8</v>
      </c>
      <c r="B21" s="66" t="s">
        <v>985</v>
      </c>
      <c r="C21" s="393" t="s">
        <v>957</v>
      </c>
      <c r="D21" s="81" t="s">
        <v>1570</v>
      </c>
      <c r="E21" s="64">
        <v>1</v>
      </c>
      <c r="F21" s="58" t="s">
        <v>984</v>
      </c>
      <c r="G21" s="564" t="s">
        <v>1631</v>
      </c>
      <c r="H21" s="71"/>
      <c r="I21" s="70"/>
      <c r="J21" s="305">
        <v>109.98</v>
      </c>
      <c r="K21" s="352"/>
      <c r="L21" s="352"/>
      <c r="M21" s="298" t="s">
        <v>204</v>
      </c>
      <c r="N21" s="124"/>
      <c r="O21" s="646"/>
      <c r="P21" s="646"/>
      <c r="Q21" s="646"/>
      <c r="R21" s="646"/>
      <c r="S21" s="646">
        <v>1</v>
      </c>
      <c r="T21" s="645"/>
      <c r="U21" s="645"/>
      <c r="V21" s="645"/>
      <c r="W21" s="645"/>
      <c r="X21" s="613">
        <v>29.58</v>
      </c>
      <c r="Y21" s="57"/>
    </row>
    <row r="22" spans="1:25" s="9" customFormat="1" ht="30" customHeight="1">
      <c r="A22" s="63">
        <v>9</v>
      </c>
      <c r="B22" s="66" t="s">
        <v>983</v>
      </c>
      <c r="C22" s="393" t="s">
        <v>957</v>
      </c>
      <c r="D22" s="81" t="s">
        <v>1571</v>
      </c>
      <c r="E22" s="64">
        <v>1</v>
      </c>
      <c r="F22" s="58" t="s">
        <v>982</v>
      </c>
      <c r="G22" s="564" t="s">
        <v>1632</v>
      </c>
      <c r="H22" s="71"/>
      <c r="I22" s="70"/>
      <c r="J22" s="305">
        <v>109.1</v>
      </c>
      <c r="K22" s="352"/>
      <c r="L22" s="352"/>
      <c r="M22" s="298" t="s">
        <v>204</v>
      </c>
      <c r="N22" s="124"/>
      <c r="O22" s="646"/>
      <c r="P22" s="646"/>
      <c r="Q22" s="646"/>
      <c r="R22" s="646"/>
      <c r="S22" s="646"/>
      <c r="T22" s="646"/>
      <c r="U22" s="646"/>
      <c r="V22" s="646">
        <v>1</v>
      </c>
      <c r="W22" s="645"/>
      <c r="X22" s="613">
        <v>53.8</v>
      </c>
      <c r="Y22" s="200"/>
    </row>
    <row r="23" spans="1:25" s="9" customFormat="1" ht="30" customHeight="1">
      <c r="A23" s="63">
        <v>10</v>
      </c>
      <c r="B23" s="66" t="s">
        <v>981</v>
      </c>
      <c r="C23" s="393" t="s">
        <v>957</v>
      </c>
      <c r="D23" s="81" t="s">
        <v>1572</v>
      </c>
      <c r="E23" s="64">
        <v>1</v>
      </c>
      <c r="F23" s="58" t="s">
        <v>980</v>
      </c>
      <c r="G23" s="564" t="s">
        <v>1633</v>
      </c>
      <c r="H23" s="71"/>
      <c r="I23" s="70"/>
      <c r="J23" s="305">
        <v>110.03</v>
      </c>
      <c r="K23" s="352"/>
      <c r="L23" s="352"/>
      <c r="M23" s="298" t="s">
        <v>204</v>
      </c>
      <c r="N23" s="124"/>
      <c r="O23" s="646"/>
      <c r="P23" s="646"/>
      <c r="Q23" s="646"/>
      <c r="R23" s="646"/>
      <c r="S23" s="646"/>
      <c r="T23" s="646"/>
      <c r="U23" s="646"/>
      <c r="V23" s="646">
        <v>1</v>
      </c>
      <c r="W23" s="645"/>
      <c r="X23" s="613">
        <v>71.73</v>
      </c>
      <c r="Y23" s="57"/>
    </row>
    <row r="24" spans="1:25" s="9" customFormat="1" ht="30" customHeight="1">
      <c r="A24" s="63">
        <v>11</v>
      </c>
      <c r="B24" s="66" t="s">
        <v>979</v>
      </c>
      <c r="C24" s="393" t="s">
        <v>957</v>
      </c>
      <c r="D24" s="81" t="s">
        <v>1573</v>
      </c>
      <c r="E24" s="64">
        <v>1</v>
      </c>
      <c r="F24" s="58" t="s">
        <v>978</v>
      </c>
      <c r="G24" s="564" t="s">
        <v>1632</v>
      </c>
      <c r="H24" s="71"/>
      <c r="I24" s="70"/>
      <c r="J24" s="305">
        <v>108.82</v>
      </c>
      <c r="K24" s="352"/>
      <c r="L24" s="352"/>
      <c r="M24" s="298" t="s">
        <v>204</v>
      </c>
      <c r="N24" s="124"/>
      <c r="O24" s="646"/>
      <c r="P24" s="646"/>
      <c r="Q24" s="646"/>
      <c r="R24" s="646"/>
      <c r="S24" s="646"/>
      <c r="T24" s="646"/>
      <c r="U24" s="646"/>
      <c r="V24" s="646">
        <v>1</v>
      </c>
      <c r="W24" s="645"/>
      <c r="X24" s="613">
        <v>64.86</v>
      </c>
      <c r="Y24" s="57"/>
    </row>
    <row r="25" spans="1:25" s="9" customFormat="1" ht="30" customHeight="1">
      <c r="A25" s="763">
        <v>12</v>
      </c>
      <c r="B25" s="960" t="s">
        <v>977</v>
      </c>
      <c r="C25" s="842" t="s">
        <v>957</v>
      </c>
      <c r="D25" s="861" t="s">
        <v>1574</v>
      </c>
      <c r="E25" s="64">
        <v>1</v>
      </c>
      <c r="F25" s="58" t="s">
        <v>976</v>
      </c>
      <c r="G25" s="1067" t="s">
        <v>1880</v>
      </c>
      <c r="H25" s="1013"/>
      <c r="I25" s="1015"/>
      <c r="J25" s="1063">
        <v>219.01</v>
      </c>
      <c r="K25" s="352"/>
      <c r="L25" s="352"/>
      <c r="M25" s="1008" t="s">
        <v>204</v>
      </c>
      <c r="N25" s="124"/>
      <c r="O25" s="646"/>
      <c r="P25" s="646"/>
      <c r="Q25" s="646"/>
      <c r="R25" s="646"/>
      <c r="S25" s="646">
        <v>1</v>
      </c>
      <c r="T25" s="645"/>
      <c r="U25" s="645"/>
      <c r="V25" s="645"/>
      <c r="W25" s="645"/>
      <c r="X25" s="769">
        <v>63.76</v>
      </c>
      <c r="Y25" s="57"/>
    </row>
    <row r="26" spans="1:25" s="9" customFormat="1" ht="30" customHeight="1">
      <c r="A26" s="846"/>
      <c r="B26" s="961"/>
      <c r="C26" s="843"/>
      <c r="D26" s="985"/>
      <c r="E26" s="64">
        <v>2</v>
      </c>
      <c r="F26" s="58" t="s">
        <v>975</v>
      </c>
      <c r="G26" s="1069"/>
      <c r="H26" s="1014"/>
      <c r="I26" s="1016"/>
      <c r="J26" s="1065"/>
      <c r="K26" s="352"/>
      <c r="L26" s="352"/>
      <c r="M26" s="1009"/>
      <c r="N26" s="124"/>
      <c r="O26" s="646"/>
      <c r="P26" s="646"/>
      <c r="Q26" s="646"/>
      <c r="R26" s="646"/>
      <c r="S26" s="646">
        <v>1</v>
      </c>
      <c r="T26" s="645"/>
      <c r="U26" s="645"/>
      <c r="V26" s="645"/>
      <c r="W26" s="645"/>
      <c r="X26" s="770"/>
      <c r="Y26" s="57"/>
    </row>
    <row r="27" spans="1:25" s="9" customFormat="1" ht="30" customHeight="1">
      <c r="A27" s="63">
        <v>13</v>
      </c>
      <c r="B27" s="66" t="s">
        <v>974</v>
      </c>
      <c r="C27" s="393" t="s">
        <v>957</v>
      </c>
      <c r="D27" s="81" t="s">
        <v>1575</v>
      </c>
      <c r="E27" s="64">
        <v>1</v>
      </c>
      <c r="F27" s="58" t="s">
        <v>973</v>
      </c>
      <c r="G27" s="564" t="s">
        <v>1634</v>
      </c>
      <c r="H27" s="71"/>
      <c r="I27" s="70"/>
      <c r="J27" s="305">
        <v>110.53</v>
      </c>
      <c r="K27" s="352"/>
      <c r="L27" s="352"/>
      <c r="M27" s="298" t="s">
        <v>204</v>
      </c>
      <c r="N27" s="124"/>
      <c r="O27" s="646"/>
      <c r="P27" s="646"/>
      <c r="Q27" s="646"/>
      <c r="R27" s="646">
        <v>1</v>
      </c>
      <c r="S27" s="645"/>
      <c r="T27" s="645"/>
      <c r="U27" s="645"/>
      <c r="V27" s="645"/>
      <c r="W27" s="645"/>
      <c r="X27" s="613">
        <v>14.82</v>
      </c>
      <c r="Y27" s="57"/>
    </row>
    <row r="28" spans="1:25" s="9" customFormat="1" ht="30" customHeight="1">
      <c r="A28" s="763">
        <v>14</v>
      </c>
      <c r="B28" s="960" t="s">
        <v>972</v>
      </c>
      <c r="C28" s="842" t="s">
        <v>957</v>
      </c>
      <c r="D28" s="861" t="s">
        <v>1576</v>
      </c>
      <c r="E28" s="64">
        <v>1</v>
      </c>
      <c r="F28" s="58" t="s">
        <v>971</v>
      </c>
      <c r="G28" s="1067" t="s">
        <v>1635</v>
      </c>
      <c r="H28" s="1013"/>
      <c r="I28" s="1015"/>
      <c r="J28" s="1063">
        <v>335.31</v>
      </c>
      <c r="K28" s="352"/>
      <c r="L28" s="352"/>
      <c r="M28" s="1008" t="s">
        <v>204</v>
      </c>
      <c r="N28" s="124">
        <v>1</v>
      </c>
      <c r="O28" s="645"/>
      <c r="P28" s="645"/>
      <c r="Q28" s="645"/>
      <c r="R28" s="645"/>
      <c r="S28" s="645"/>
      <c r="T28" s="645"/>
      <c r="U28" s="645"/>
      <c r="V28" s="645"/>
      <c r="W28" s="645"/>
      <c r="X28" s="769">
        <v>45.27</v>
      </c>
      <c r="Y28" s="57"/>
    </row>
    <row r="29" spans="1:25" s="9" customFormat="1" ht="30" customHeight="1">
      <c r="A29" s="1061"/>
      <c r="B29" s="1034"/>
      <c r="C29" s="1062"/>
      <c r="D29" s="998"/>
      <c r="E29" s="64">
        <v>2</v>
      </c>
      <c r="F29" s="58" t="s">
        <v>970</v>
      </c>
      <c r="G29" s="1068"/>
      <c r="H29" s="1020"/>
      <c r="I29" s="1021"/>
      <c r="J29" s="1064"/>
      <c r="K29" s="352"/>
      <c r="L29" s="352"/>
      <c r="M29" s="1033"/>
      <c r="N29" s="124">
        <v>1</v>
      </c>
      <c r="O29" s="645"/>
      <c r="P29" s="645"/>
      <c r="Q29" s="645"/>
      <c r="R29" s="645"/>
      <c r="S29" s="645"/>
      <c r="T29" s="645"/>
      <c r="U29" s="645"/>
      <c r="V29" s="645"/>
      <c r="W29" s="645"/>
      <c r="X29" s="828"/>
      <c r="Y29" s="57"/>
    </row>
    <row r="30" spans="1:25" s="9" customFormat="1" ht="30" customHeight="1">
      <c r="A30" s="846"/>
      <c r="B30" s="961"/>
      <c r="C30" s="843"/>
      <c r="D30" s="985"/>
      <c r="E30" s="64">
        <v>3</v>
      </c>
      <c r="F30" s="58" t="s">
        <v>969</v>
      </c>
      <c r="G30" s="1069"/>
      <c r="H30" s="1014"/>
      <c r="I30" s="1016"/>
      <c r="J30" s="1065"/>
      <c r="K30" s="352"/>
      <c r="L30" s="352"/>
      <c r="M30" s="1009"/>
      <c r="N30" s="124"/>
      <c r="O30" s="646"/>
      <c r="P30" s="646"/>
      <c r="Q30" s="646"/>
      <c r="R30" s="646"/>
      <c r="S30" s="646"/>
      <c r="T30" s="646">
        <v>1</v>
      </c>
      <c r="U30" s="645"/>
      <c r="V30" s="645"/>
      <c r="W30" s="645"/>
      <c r="X30" s="770"/>
      <c r="Y30" s="57"/>
    </row>
    <row r="31" spans="1:25" s="9" customFormat="1" ht="45" customHeight="1">
      <c r="A31" s="63">
        <v>15</v>
      </c>
      <c r="B31" s="66" t="s">
        <v>968</v>
      </c>
      <c r="C31" s="393" t="s">
        <v>957</v>
      </c>
      <c r="D31" s="81" t="s">
        <v>1577</v>
      </c>
      <c r="E31" s="64">
        <v>1</v>
      </c>
      <c r="F31" s="58" t="s">
        <v>967</v>
      </c>
      <c r="G31" s="564" t="s">
        <v>1636</v>
      </c>
      <c r="H31" s="71"/>
      <c r="I31" s="70"/>
      <c r="J31" s="305">
        <v>109.85</v>
      </c>
      <c r="K31" s="352"/>
      <c r="L31" s="352"/>
      <c r="M31" s="298" t="s">
        <v>204</v>
      </c>
      <c r="N31" s="124"/>
      <c r="O31" s="646"/>
      <c r="P31" s="646"/>
      <c r="Q31" s="646"/>
      <c r="R31" s="646"/>
      <c r="S31" s="646"/>
      <c r="T31" s="646"/>
      <c r="U31" s="646"/>
      <c r="V31" s="646">
        <v>1</v>
      </c>
      <c r="W31" s="645"/>
      <c r="X31" s="613">
        <v>66.11</v>
      </c>
      <c r="Y31" s="57"/>
    </row>
    <row r="32" spans="1:25" s="9" customFormat="1" ht="30" customHeight="1">
      <c r="A32" s="763">
        <v>16</v>
      </c>
      <c r="B32" s="960" t="s">
        <v>966</v>
      </c>
      <c r="C32" s="842" t="s">
        <v>957</v>
      </c>
      <c r="D32" s="861" t="s">
        <v>1578</v>
      </c>
      <c r="E32" s="64">
        <v>1</v>
      </c>
      <c r="F32" s="58" t="s">
        <v>965</v>
      </c>
      <c r="G32" s="1067" t="s">
        <v>1637</v>
      </c>
      <c r="H32" s="1013"/>
      <c r="I32" s="1015"/>
      <c r="J32" s="1063">
        <v>329.08</v>
      </c>
      <c r="K32" s="352"/>
      <c r="L32" s="352"/>
      <c r="M32" s="1008" t="s">
        <v>204</v>
      </c>
      <c r="N32" s="124"/>
      <c r="O32" s="646"/>
      <c r="P32" s="646"/>
      <c r="Q32" s="646"/>
      <c r="R32" s="646"/>
      <c r="S32" s="646"/>
      <c r="T32" s="646">
        <v>1</v>
      </c>
      <c r="U32" s="645"/>
      <c r="V32" s="645"/>
      <c r="W32" s="645"/>
      <c r="X32" s="769">
        <v>117.95</v>
      </c>
      <c r="Y32" s="57"/>
    </row>
    <row r="33" spans="1:25" s="9" customFormat="1" ht="30" customHeight="1">
      <c r="A33" s="1061"/>
      <c r="B33" s="1034"/>
      <c r="C33" s="1062"/>
      <c r="D33" s="998"/>
      <c r="E33" s="64">
        <v>2</v>
      </c>
      <c r="F33" s="58" t="s">
        <v>964</v>
      </c>
      <c r="G33" s="1068"/>
      <c r="H33" s="1020"/>
      <c r="I33" s="1021"/>
      <c r="J33" s="1064"/>
      <c r="K33" s="352"/>
      <c r="L33" s="352"/>
      <c r="M33" s="1033"/>
      <c r="N33" s="124"/>
      <c r="O33" s="646"/>
      <c r="P33" s="646"/>
      <c r="Q33" s="646"/>
      <c r="R33" s="646"/>
      <c r="S33" s="646"/>
      <c r="T33" s="646"/>
      <c r="U33" s="646">
        <v>1</v>
      </c>
      <c r="V33" s="645"/>
      <c r="W33" s="645"/>
      <c r="X33" s="828"/>
      <c r="Y33" s="57"/>
    </row>
    <row r="34" spans="1:25" s="9" customFormat="1" ht="30" customHeight="1">
      <c r="A34" s="846"/>
      <c r="B34" s="961"/>
      <c r="C34" s="843"/>
      <c r="D34" s="985"/>
      <c r="E34" s="64">
        <v>3</v>
      </c>
      <c r="F34" s="58" t="s">
        <v>963</v>
      </c>
      <c r="G34" s="1069"/>
      <c r="H34" s="1014"/>
      <c r="I34" s="1016"/>
      <c r="J34" s="1065"/>
      <c r="K34" s="352"/>
      <c r="L34" s="352"/>
      <c r="M34" s="1009"/>
      <c r="N34" s="124"/>
      <c r="O34" s="646"/>
      <c r="P34" s="646"/>
      <c r="Q34" s="646"/>
      <c r="R34" s="646"/>
      <c r="S34" s="646"/>
      <c r="T34" s="646"/>
      <c r="U34" s="646">
        <v>1</v>
      </c>
      <c r="V34" s="645"/>
      <c r="W34" s="645"/>
      <c r="X34" s="770"/>
      <c r="Y34" s="199"/>
    </row>
    <row r="35" spans="1:25" s="9" customFormat="1" ht="48.75" customHeight="1">
      <c r="A35" s="63">
        <v>17</v>
      </c>
      <c r="B35" s="66" t="s">
        <v>962</v>
      </c>
      <c r="C35" s="393" t="s">
        <v>957</v>
      </c>
      <c r="D35" s="81" t="s">
        <v>1579</v>
      </c>
      <c r="E35" s="64">
        <v>1</v>
      </c>
      <c r="F35" s="58" t="s">
        <v>961</v>
      </c>
      <c r="G35" s="564" t="s">
        <v>1637</v>
      </c>
      <c r="H35" s="71"/>
      <c r="I35" s="70"/>
      <c r="J35" s="305">
        <v>112.06</v>
      </c>
      <c r="K35" s="352"/>
      <c r="L35" s="352"/>
      <c r="M35" s="298" t="s">
        <v>204</v>
      </c>
      <c r="N35" s="124"/>
      <c r="O35" s="646"/>
      <c r="P35" s="646"/>
      <c r="Q35" s="646"/>
      <c r="R35" s="646"/>
      <c r="S35" s="646"/>
      <c r="T35" s="646"/>
      <c r="U35" s="646"/>
      <c r="V35" s="646">
        <v>1</v>
      </c>
      <c r="W35" s="645"/>
      <c r="X35" s="613">
        <v>65.22</v>
      </c>
      <c r="Y35" s="57"/>
    </row>
    <row r="36" spans="1:25" s="9" customFormat="1" ht="30" customHeight="1">
      <c r="A36" s="763">
        <v>18</v>
      </c>
      <c r="B36" s="960" t="s">
        <v>960</v>
      </c>
      <c r="C36" s="842" t="s">
        <v>957</v>
      </c>
      <c r="D36" s="861" t="s">
        <v>1580</v>
      </c>
      <c r="E36" s="64">
        <v>1</v>
      </c>
      <c r="F36" s="58" t="s">
        <v>694</v>
      </c>
      <c r="G36" s="1067" t="s">
        <v>1881</v>
      </c>
      <c r="H36" s="1013"/>
      <c r="I36" s="1015"/>
      <c r="J36" s="1063">
        <v>219.2</v>
      </c>
      <c r="K36" s="352"/>
      <c r="L36" s="352"/>
      <c r="M36" s="1008" t="s">
        <v>204</v>
      </c>
      <c r="N36" s="124">
        <v>1</v>
      </c>
      <c r="O36" s="645"/>
      <c r="P36" s="645"/>
      <c r="Q36" s="645"/>
      <c r="R36" s="645"/>
      <c r="S36" s="645"/>
      <c r="T36" s="645"/>
      <c r="U36" s="645"/>
      <c r="V36" s="645"/>
      <c r="W36" s="645"/>
      <c r="X36" s="769"/>
      <c r="Y36" s="57"/>
    </row>
    <row r="37" spans="1:25" s="9" customFormat="1" ht="30" customHeight="1">
      <c r="A37" s="846"/>
      <c r="B37" s="961"/>
      <c r="C37" s="843"/>
      <c r="D37" s="985"/>
      <c r="E37" s="64">
        <v>2</v>
      </c>
      <c r="F37" s="58" t="s">
        <v>959</v>
      </c>
      <c r="G37" s="1069"/>
      <c r="H37" s="1014"/>
      <c r="I37" s="1016"/>
      <c r="J37" s="1065"/>
      <c r="K37" s="352"/>
      <c r="L37" s="352"/>
      <c r="M37" s="1009"/>
      <c r="N37" s="124">
        <v>1</v>
      </c>
      <c r="O37" s="645"/>
      <c r="P37" s="645"/>
      <c r="Q37" s="645"/>
      <c r="R37" s="645"/>
      <c r="S37" s="645"/>
      <c r="T37" s="645"/>
      <c r="U37" s="645"/>
      <c r="V37" s="645"/>
      <c r="W37" s="645"/>
      <c r="X37" s="770"/>
      <c r="Y37" s="57"/>
    </row>
    <row r="38" spans="1:25" s="9" customFormat="1" ht="30" customHeight="1">
      <c r="A38" s="63">
        <v>19</v>
      </c>
      <c r="B38" s="66" t="s">
        <v>958</v>
      </c>
      <c r="C38" s="393" t="s">
        <v>957</v>
      </c>
      <c r="D38" s="81" t="s">
        <v>1581</v>
      </c>
      <c r="E38" s="64">
        <v>1</v>
      </c>
      <c r="F38" s="58" t="s">
        <v>483</v>
      </c>
      <c r="G38" s="564" t="s">
        <v>1638</v>
      </c>
      <c r="H38" s="71"/>
      <c r="I38" s="70"/>
      <c r="J38" s="305">
        <v>109.21</v>
      </c>
      <c r="K38" s="352"/>
      <c r="L38" s="352"/>
      <c r="M38" s="298" t="s">
        <v>204</v>
      </c>
      <c r="N38" s="124"/>
      <c r="O38" s="646"/>
      <c r="P38" s="646"/>
      <c r="Q38" s="646"/>
      <c r="R38" s="646"/>
      <c r="S38" s="646"/>
      <c r="T38" s="646"/>
      <c r="U38" s="646"/>
      <c r="V38" s="646">
        <v>1</v>
      </c>
      <c r="W38" s="645"/>
      <c r="X38" s="613">
        <v>64.290000000000006</v>
      </c>
      <c r="Y38" s="200"/>
    </row>
    <row r="39" spans="1:25" s="9" customFormat="1" ht="30" customHeight="1">
      <c r="A39" s="763">
        <v>20</v>
      </c>
      <c r="B39" s="960" t="s">
        <v>956</v>
      </c>
      <c r="C39" s="842" t="s">
        <v>888</v>
      </c>
      <c r="D39" s="1011" t="s">
        <v>2451</v>
      </c>
      <c r="E39" s="64">
        <v>1</v>
      </c>
      <c r="F39" s="58" t="s">
        <v>955</v>
      </c>
      <c r="G39" s="1067" t="s">
        <v>1639</v>
      </c>
      <c r="H39" s="1040"/>
      <c r="I39" s="1015"/>
      <c r="J39" s="1063">
        <v>1014.79</v>
      </c>
      <c r="K39" s="352"/>
      <c r="L39" s="352"/>
      <c r="M39" s="1008" t="s">
        <v>204</v>
      </c>
      <c r="N39" s="124"/>
      <c r="O39" s="646"/>
      <c r="P39" s="646"/>
      <c r="Q39" s="646"/>
      <c r="R39" s="646"/>
      <c r="S39" s="646">
        <v>1</v>
      </c>
      <c r="T39" s="645"/>
      <c r="U39" s="645"/>
      <c r="V39" s="645"/>
      <c r="W39" s="645"/>
      <c r="X39" s="769">
        <v>478.5</v>
      </c>
      <c r="Y39" s="57"/>
    </row>
    <row r="40" spans="1:25" s="9" customFormat="1" ht="30" customHeight="1">
      <c r="A40" s="1061"/>
      <c r="B40" s="1034"/>
      <c r="C40" s="1062"/>
      <c r="D40" s="998"/>
      <c r="E40" s="64">
        <v>2</v>
      </c>
      <c r="F40" s="58" t="s">
        <v>954</v>
      </c>
      <c r="G40" s="1068"/>
      <c r="H40" s="1041"/>
      <c r="I40" s="1021"/>
      <c r="J40" s="1064"/>
      <c r="K40" s="352"/>
      <c r="L40" s="352"/>
      <c r="M40" s="1033"/>
      <c r="N40" s="124"/>
      <c r="O40" s="646"/>
      <c r="P40" s="646"/>
      <c r="Q40" s="646"/>
      <c r="R40" s="646"/>
      <c r="S40" s="646"/>
      <c r="T40" s="646"/>
      <c r="U40" s="646">
        <v>1</v>
      </c>
      <c r="V40" s="645"/>
      <c r="W40" s="645"/>
      <c r="X40" s="828"/>
      <c r="Y40" s="200"/>
    </row>
    <row r="41" spans="1:25" s="9" customFormat="1" ht="30" customHeight="1">
      <c r="A41" s="1061"/>
      <c r="B41" s="1034"/>
      <c r="C41" s="1062"/>
      <c r="D41" s="998"/>
      <c r="E41" s="64">
        <v>3</v>
      </c>
      <c r="F41" s="58" t="s">
        <v>953</v>
      </c>
      <c r="G41" s="1068"/>
      <c r="H41" s="1041"/>
      <c r="I41" s="1021"/>
      <c r="J41" s="1064"/>
      <c r="K41" s="352"/>
      <c r="L41" s="352"/>
      <c r="M41" s="1033"/>
      <c r="N41" s="124"/>
      <c r="O41" s="646">
        <v>1</v>
      </c>
      <c r="P41" s="645"/>
      <c r="Q41" s="645"/>
      <c r="R41" s="645"/>
      <c r="S41" s="645"/>
      <c r="T41" s="645"/>
      <c r="U41" s="645"/>
      <c r="V41" s="645"/>
      <c r="W41" s="645"/>
      <c r="X41" s="828"/>
      <c r="Y41" s="57"/>
    </row>
    <row r="42" spans="1:25" s="9" customFormat="1" ht="30" customHeight="1">
      <c r="A42" s="1061"/>
      <c r="B42" s="1034"/>
      <c r="C42" s="1062"/>
      <c r="D42" s="998"/>
      <c r="E42" s="64">
        <v>4</v>
      </c>
      <c r="F42" s="58" t="s">
        <v>952</v>
      </c>
      <c r="G42" s="1068"/>
      <c r="H42" s="1041"/>
      <c r="I42" s="1021"/>
      <c r="J42" s="1064"/>
      <c r="K42" s="352"/>
      <c r="L42" s="352"/>
      <c r="M42" s="1033"/>
      <c r="N42" s="124"/>
      <c r="O42" s="646"/>
      <c r="P42" s="646"/>
      <c r="Q42" s="646"/>
      <c r="R42" s="646"/>
      <c r="S42" s="646"/>
      <c r="T42" s="646"/>
      <c r="U42" s="646"/>
      <c r="V42" s="646">
        <v>1</v>
      </c>
      <c r="W42" s="645"/>
      <c r="X42" s="828"/>
      <c r="Y42" s="57"/>
    </row>
    <row r="43" spans="1:25" s="9" customFormat="1" ht="30" customHeight="1">
      <c r="A43" s="1061"/>
      <c r="B43" s="1034"/>
      <c r="C43" s="1062"/>
      <c r="D43" s="998"/>
      <c r="E43" s="64">
        <v>5</v>
      </c>
      <c r="F43" s="58" t="s">
        <v>951</v>
      </c>
      <c r="G43" s="1068"/>
      <c r="H43" s="1041"/>
      <c r="I43" s="1021"/>
      <c r="J43" s="1064"/>
      <c r="K43" s="352"/>
      <c r="L43" s="352"/>
      <c r="M43" s="1033"/>
      <c r="N43" s="124"/>
      <c r="O43" s="646"/>
      <c r="P43" s="646"/>
      <c r="Q43" s="646"/>
      <c r="R43" s="646"/>
      <c r="S43" s="646"/>
      <c r="T43" s="646"/>
      <c r="U43" s="646"/>
      <c r="V43" s="646">
        <v>1</v>
      </c>
      <c r="W43" s="645"/>
      <c r="X43" s="828"/>
      <c r="Y43" s="57"/>
    </row>
    <row r="44" spans="1:25" s="9" customFormat="1" ht="30" customHeight="1">
      <c r="A44" s="1061"/>
      <c r="B44" s="1034"/>
      <c r="C44" s="1062"/>
      <c r="D44" s="998"/>
      <c r="E44" s="64">
        <v>6</v>
      </c>
      <c r="F44" s="58" t="s">
        <v>950</v>
      </c>
      <c r="G44" s="1068"/>
      <c r="H44" s="1041"/>
      <c r="I44" s="1021"/>
      <c r="J44" s="1064"/>
      <c r="K44" s="352"/>
      <c r="L44" s="352"/>
      <c r="M44" s="1033"/>
      <c r="N44" s="124"/>
      <c r="O44" s="646"/>
      <c r="P44" s="646"/>
      <c r="Q44" s="646"/>
      <c r="R44" s="646"/>
      <c r="S44" s="646"/>
      <c r="T44" s="646"/>
      <c r="U44" s="646"/>
      <c r="V44" s="646">
        <v>1</v>
      </c>
      <c r="W44" s="645"/>
      <c r="X44" s="828"/>
      <c r="Y44" s="57"/>
    </row>
    <row r="45" spans="1:25" s="9" customFormat="1" ht="30" customHeight="1">
      <c r="A45" s="1061"/>
      <c r="B45" s="1034"/>
      <c r="C45" s="1062"/>
      <c r="D45" s="998"/>
      <c r="E45" s="64">
        <v>7</v>
      </c>
      <c r="F45" s="58" t="s">
        <v>949</v>
      </c>
      <c r="G45" s="1068"/>
      <c r="H45" s="1041"/>
      <c r="I45" s="1021"/>
      <c r="J45" s="1064"/>
      <c r="K45" s="352"/>
      <c r="L45" s="352"/>
      <c r="M45" s="1033"/>
      <c r="N45" s="124"/>
      <c r="O45" s="646"/>
      <c r="P45" s="646"/>
      <c r="Q45" s="646"/>
      <c r="R45" s="646"/>
      <c r="S45" s="646"/>
      <c r="T45" s="646"/>
      <c r="U45" s="646">
        <v>1</v>
      </c>
      <c r="V45" s="645"/>
      <c r="W45" s="645"/>
      <c r="X45" s="828"/>
      <c r="Y45" s="57"/>
    </row>
    <row r="46" spans="1:25" s="9" customFormat="1" ht="30" customHeight="1">
      <c r="A46" s="1061"/>
      <c r="B46" s="1034"/>
      <c r="C46" s="1062"/>
      <c r="D46" s="998"/>
      <c r="E46" s="64">
        <v>8</v>
      </c>
      <c r="F46" s="58" t="s">
        <v>948</v>
      </c>
      <c r="G46" s="1068"/>
      <c r="H46" s="1041"/>
      <c r="I46" s="1021"/>
      <c r="J46" s="1064"/>
      <c r="K46" s="352"/>
      <c r="L46" s="352"/>
      <c r="M46" s="1033"/>
      <c r="N46" s="124"/>
      <c r="O46" s="646"/>
      <c r="P46" s="646"/>
      <c r="Q46" s="646"/>
      <c r="R46" s="646"/>
      <c r="S46" s="646"/>
      <c r="T46" s="646"/>
      <c r="U46" s="646"/>
      <c r="V46" s="646">
        <v>1</v>
      </c>
      <c r="W46" s="645"/>
      <c r="X46" s="828"/>
      <c r="Y46" s="200"/>
    </row>
    <row r="47" spans="1:25" s="9" customFormat="1" ht="30" customHeight="1">
      <c r="A47" s="846"/>
      <c r="B47" s="961"/>
      <c r="C47" s="843"/>
      <c r="D47" s="985"/>
      <c r="E47" s="64">
        <v>9</v>
      </c>
      <c r="F47" s="58" t="s">
        <v>947</v>
      </c>
      <c r="G47" s="1069"/>
      <c r="H47" s="1042"/>
      <c r="I47" s="1016"/>
      <c r="J47" s="1065"/>
      <c r="K47" s="352"/>
      <c r="L47" s="352"/>
      <c r="M47" s="1009"/>
      <c r="N47" s="124"/>
      <c r="O47" s="646"/>
      <c r="P47" s="646"/>
      <c r="Q47" s="646"/>
      <c r="R47" s="646"/>
      <c r="S47" s="646">
        <v>1</v>
      </c>
      <c r="T47" s="645"/>
      <c r="U47" s="645"/>
      <c r="V47" s="645"/>
      <c r="W47" s="645"/>
      <c r="X47" s="770"/>
      <c r="Y47" s="57"/>
    </row>
    <row r="48" spans="1:25" s="9" customFormat="1" ht="30" customHeight="1">
      <c r="A48" s="763">
        <v>21</v>
      </c>
      <c r="B48" s="960" t="s">
        <v>946</v>
      </c>
      <c r="C48" s="842" t="s">
        <v>888</v>
      </c>
      <c r="D48" s="1011" t="s">
        <v>1582</v>
      </c>
      <c r="E48" s="64">
        <v>1</v>
      </c>
      <c r="F48" s="58" t="s">
        <v>940</v>
      </c>
      <c r="G48" s="1067" t="s">
        <v>1640</v>
      </c>
      <c r="H48" s="1040"/>
      <c r="I48" s="1015"/>
      <c r="J48" s="1063">
        <v>787.01</v>
      </c>
      <c r="K48" s="352"/>
      <c r="L48" s="352"/>
      <c r="M48" s="1008" t="s">
        <v>204</v>
      </c>
      <c r="N48" s="124"/>
      <c r="O48" s="646"/>
      <c r="P48" s="646"/>
      <c r="Q48" s="646"/>
      <c r="R48" s="646"/>
      <c r="S48" s="646">
        <v>1</v>
      </c>
      <c r="T48" s="645"/>
      <c r="U48" s="645"/>
      <c r="V48" s="645"/>
      <c r="W48" s="645"/>
      <c r="X48" s="769">
        <v>505.88</v>
      </c>
      <c r="Y48" s="192"/>
    </row>
    <row r="49" spans="1:25" s="9" customFormat="1" ht="30" customHeight="1">
      <c r="A49" s="1061"/>
      <c r="B49" s="1034"/>
      <c r="C49" s="1062"/>
      <c r="D49" s="998"/>
      <c r="E49" s="64">
        <v>2</v>
      </c>
      <c r="F49" s="58" t="s">
        <v>939</v>
      </c>
      <c r="G49" s="1068"/>
      <c r="H49" s="1041"/>
      <c r="I49" s="1021"/>
      <c r="J49" s="1064"/>
      <c r="K49" s="352"/>
      <c r="L49" s="352"/>
      <c r="M49" s="1033"/>
      <c r="N49" s="124"/>
      <c r="O49" s="646"/>
      <c r="P49" s="646"/>
      <c r="Q49" s="646"/>
      <c r="R49" s="646"/>
      <c r="S49" s="646"/>
      <c r="T49" s="646"/>
      <c r="U49" s="646"/>
      <c r="V49" s="646">
        <v>1</v>
      </c>
      <c r="W49" s="645"/>
      <c r="X49" s="828"/>
      <c r="Y49" s="192"/>
    </row>
    <row r="50" spans="1:25" s="9" customFormat="1" ht="30" customHeight="1">
      <c r="A50" s="1061"/>
      <c r="B50" s="1034"/>
      <c r="C50" s="1062"/>
      <c r="D50" s="998"/>
      <c r="E50" s="64">
        <v>3</v>
      </c>
      <c r="F50" s="58" t="s">
        <v>945</v>
      </c>
      <c r="G50" s="1068"/>
      <c r="H50" s="1041"/>
      <c r="I50" s="1021"/>
      <c r="J50" s="1064"/>
      <c r="K50" s="352"/>
      <c r="L50" s="352"/>
      <c r="M50" s="1033"/>
      <c r="N50" s="124"/>
      <c r="O50" s="646"/>
      <c r="P50" s="646"/>
      <c r="Q50" s="646"/>
      <c r="R50" s="646"/>
      <c r="S50" s="646"/>
      <c r="T50" s="646"/>
      <c r="U50" s="646"/>
      <c r="V50" s="646">
        <v>1</v>
      </c>
      <c r="W50" s="645"/>
      <c r="X50" s="828"/>
      <c r="Y50" s="192"/>
    </row>
    <row r="51" spans="1:25" s="9" customFormat="1" ht="30" customHeight="1">
      <c r="A51" s="1061"/>
      <c r="B51" s="1034"/>
      <c r="C51" s="1062"/>
      <c r="D51" s="998"/>
      <c r="E51" s="64">
        <v>4</v>
      </c>
      <c r="F51" s="58" t="s">
        <v>944</v>
      </c>
      <c r="G51" s="1068"/>
      <c r="H51" s="1041"/>
      <c r="I51" s="1021"/>
      <c r="J51" s="1064"/>
      <c r="K51" s="352"/>
      <c r="L51" s="352"/>
      <c r="M51" s="1033"/>
      <c r="N51" s="124"/>
      <c r="O51" s="646"/>
      <c r="P51" s="646"/>
      <c r="Q51" s="646"/>
      <c r="R51" s="646"/>
      <c r="S51" s="646"/>
      <c r="T51" s="646"/>
      <c r="U51" s="646"/>
      <c r="V51" s="646">
        <v>1</v>
      </c>
      <c r="W51" s="645"/>
      <c r="X51" s="828"/>
      <c r="Y51" s="192"/>
    </row>
    <row r="52" spans="1:25" s="9" customFormat="1" ht="30" customHeight="1">
      <c r="A52" s="1061"/>
      <c r="B52" s="1034"/>
      <c r="C52" s="1062"/>
      <c r="D52" s="998"/>
      <c r="E52" s="64">
        <v>5</v>
      </c>
      <c r="F52" s="58" t="s">
        <v>943</v>
      </c>
      <c r="G52" s="1068"/>
      <c r="H52" s="1041"/>
      <c r="I52" s="1021"/>
      <c r="J52" s="1064"/>
      <c r="K52" s="352"/>
      <c r="L52" s="352"/>
      <c r="M52" s="1033"/>
      <c r="N52" s="124"/>
      <c r="O52" s="646"/>
      <c r="P52" s="646"/>
      <c r="Q52" s="646"/>
      <c r="R52" s="646"/>
      <c r="S52" s="646"/>
      <c r="T52" s="646"/>
      <c r="U52" s="646"/>
      <c r="V52" s="646">
        <v>1</v>
      </c>
      <c r="W52" s="645"/>
      <c r="X52" s="828"/>
      <c r="Y52" s="200"/>
    </row>
    <row r="53" spans="1:25" s="9" customFormat="1" ht="30" customHeight="1">
      <c r="A53" s="1061"/>
      <c r="B53" s="1034"/>
      <c r="C53" s="1062"/>
      <c r="D53" s="998"/>
      <c r="E53" s="64">
        <v>6</v>
      </c>
      <c r="F53" s="58" t="s">
        <v>942</v>
      </c>
      <c r="G53" s="1068"/>
      <c r="H53" s="1041"/>
      <c r="I53" s="1021"/>
      <c r="J53" s="1064"/>
      <c r="K53" s="352"/>
      <c r="L53" s="352"/>
      <c r="M53" s="1033"/>
      <c r="N53" s="124"/>
      <c r="O53" s="646"/>
      <c r="P53" s="646"/>
      <c r="Q53" s="646"/>
      <c r="R53" s="646"/>
      <c r="S53" s="646"/>
      <c r="T53" s="646"/>
      <c r="U53" s="646"/>
      <c r="V53" s="646">
        <v>1</v>
      </c>
      <c r="W53" s="645"/>
      <c r="X53" s="828"/>
      <c r="Y53" s="192"/>
    </row>
    <row r="54" spans="1:25" s="9" customFormat="1" ht="30" customHeight="1">
      <c r="A54" s="1061"/>
      <c r="B54" s="1034"/>
      <c r="C54" s="1062"/>
      <c r="D54" s="998"/>
      <c r="E54" s="64">
        <v>7</v>
      </c>
      <c r="F54" s="58" t="s">
        <v>941</v>
      </c>
      <c r="G54" s="1068"/>
      <c r="H54" s="1041"/>
      <c r="I54" s="1021"/>
      <c r="J54" s="1064"/>
      <c r="K54" s="352"/>
      <c r="L54" s="352"/>
      <c r="M54" s="1033"/>
      <c r="N54" s="124"/>
      <c r="O54" s="646"/>
      <c r="P54" s="646"/>
      <c r="Q54" s="646"/>
      <c r="R54" s="646"/>
      <c r="S54" s="646"/>
      <c r="T54" s="646"/>
      <c r="U54" s="646"/>
      <c r="V54" s="646">
        <v>1</v>
      </c>
      <c r="W54" s="645"/>
      <c r="X54" s="770"/>
      <c r="Y54" s="192"/>
    </row>
    <row r="55" spans="1:25" s="9" customFormat="1" ht="30" customHeight="1">
      <c r="A55" s="763">
        <v>22</v>
      </c>
      <c r="B55" s="960" t="s">
        <v>938</v>
      </c>
      <c r="C55" s="842" t="s">
        <v>888</v>
      </c>
      <c r="D55" s="1011" t="s">
        <v>1583</v>
      </c>
      <c r="E55" s="64">
        <v>1</v>
      </c>
      <c r="F55" s="58" t="s">
        <v>937</v>
      </c>
      <c r="G55" s="1067" t="s">
        <v>1641</v>
      </c>
      <c r="H55" s="1013"/>
      <c r="I55" s="1015"/>
      <c r="J55" s="1063">
        <v>447.52</v>
      </c>
      <c r="K55" s="352"/>
      <c r="L55" s="352"/>
      <c r="M55" s="1008" t="s">
        <v>204</v>
      </c>
      <c r="N55" s="124"/>
      <c r="O55" s="646"/>
      <c r="P55" s="646"/>
      <c r="Q55" s="646"/>
      <c r="R55" s="646"/>
      <c r="S55" s="646"/>
      <c r="T55" s="646"/>
      <c r="U55" s="646"/>
      <c r="V55" s="646">
        <v>1</v>
      </c>
      <c r="W55" s="645"/>
      <c r="X55" s="769">
        <v>187.98</v>
      </c>
      <c r="Y55" s="200"/>
    </row>
    <row r="56" spans="1:25" s="9" customFormat="1" ht="30" customHeight="1">
      <c r="A56" s="1061"/>
      <c r="B56" s="1034"/>
      <c r="C56" s="1062"/>
      <c r="D56" s="998"/>
      <c r="E56" s="64">
        <v>2</v>
      </c>
      <c r="F56" s="58" t="s">
        <v>936</v>
      </c>
      <c r="G56" s="1068"/>
      <c r="H56" s="1020"/>
      <c r="I56" s="1021"/>
      <c r="J56" s="1064"/>
      <c r="K56" s="352"/>
      <c r="L56" s="352"/>
      <c r="M56" s="1033"/>
      <c r="N56" s="124"/>
      <c r="O56" s="646"/>
      <c r="P56" s="646"/>
      <c r="Q56" s="646"/>
      <c r="R56" s="646"/>
      <c r="S56" s="646">
        <v>1</v>
      </c>
      <c r="T56" s="645"/>
      <c r="U56" s="645"/>
      <c r="V56" s="645"/>
      <c r="W56" s="645"/>
      <c r="X56" s="828"/>
      <c r="Y56" s="57"/>
    </row>
    <row r="57" spans="1:25" s="9" customFormat="1" ht="30" customHeight="1">
      <c r="A57" s="1061"/>
      <c r="B57" s="1034"/>
      <c r="C57" s="1062"/>
      <c r="D57" s="998"/>
      <c r="E57" s="64">
        <v>3</v>
      </c>
      <c r="F57" s="58" t="s">
        <v>935</v>
      </c>
      <c r="G57" s="1068"/>
      <c r="H57" s="1020"/>
      <c r="I57" s="1021"/>
      <c r="J57" s="1064"/>
      <c r="K57" s="352"/>
      <c r="L57" s="352"/>
      <c r="M57" s="1033"/>
      <c r="N57" s="124"/>
      <c r="O57" s="646"/>
      <c r="P57" s="646"/>
      <c r="Q57" s="646"/>
      <c r="R57" s="646"/>
      <c r="S57" s="646"/>
      <c r="T57" s="646">
        <v>1</v>
      </c>
      <c r="U57" s="645"/>
      <c r="V57" s="645"/>
      <c r="W57" s="645"/>
      <c r="X57" s="828"/>
      <c r="Y57" s="57"/>
    </row>
    <row r="58" spans="1:25" s="9" customFormat="1" ht="30" customHeight="1">
      <c r="A58" s="846"/>
      <c r="B58" s="961"/>
      <c r="C58" s="843"/>
      <c r="D58" s="985"/>
      <c r="E58" s="64">
        <v>4</v>
      </c>
      <c r="F58" s="58" t="s">
        <v>934</v>
      </c>
      <c r="G58" s="1069"/>
      <c r="H58" s="1014"/>
      <c r="I58" s="1016"/>
      <c r="J58" s="1065"/>
      <c r="K58" s="352"/>
      <c r="L58" s="352"/>
      <c r="M58" s="1009"/>
      <c r="N58" s="124"/>
      <c r="O58" s="646"/>
      <c r="P58" s="646"/>
      <c r="Q58" s="646"/>
      <c r="R58" s="646"/>
      <c r="S58" s="646"/>
      <c r="T58" s="646"/>
      <c r="U58" s="646"/>
      <c r="V58" s="646">
        <v>1</v>
      </c>
      <c r="W58" s="645"/>
      <c r="X58" s="770"/>
      <c r="Y58" s="57"/>
    </row>
    <row r="59" spans="1:25" s="9" customFormat="1" ht="30" customHeight="1">
      <c r="A59" s="763">
        <v>23</v>
      </c>
      <c r="B59" s="960" t="s">
        <v>933</v>
      </c>
      <c r="C59" s="842" t="s">
        <v>888</v>
      </c>
      <c r="D59" s="1011" t="s">
        <v>1584</v>
      </c>
      <c r="E59" s="64">
        <v>1</v>
      </c>
      <c r="F59" s="58" t="s">
        <v>932</v>
      </c>
      <c r="G59" s="1067" t="s">
        <v>1789</v>
      </c>
      <c r="H59" s="1013"/>
      <c r="I59" s="1015"/>
      <c r="J59" s="1063">
        <v>446.42</v>
      </c>
      <c r="K59" s="352"/>
      <c r="L59" s="352"/>
      <c r="M59" s="1008" t="s">
        <v>204</v>
      </c>
      <c r="N59" s="124">
        <v>1</v>
      </c>
      <c r="O59" s="645"/>
      <c r="P59" s="645"/>
      <c r="Q59" s="645"/>
      <c r="R59" s="645"/>
      <c r="S59" s="645"/>
      <c r="T59" s="645"/>
      <c r="U59" s="645"/>
      <c r="V59" s="645"/>
      <c r="W59" s="645"/>
      <c r="X59" s="769"/>
      <c r="Y59" s="57"/>
    </row>
    <row r="60" spans="1:25" s="9" customFormat="1" ht="30" customHeight="1">
      <c r="A60" s="1061"/>
      <c r="B60" s="1034"/>
      <c r="C60" s="1062"/>
      <c r="D60" s="998"/>
      <c r="E60" s="64">
        <v>2</v>
      </c>
      <c r="F60" s="58" t="s">
        <v>931</v>
      </c>
      <c r="G60" s="1068"/>
      <c r="H60" s="1020"/>
      <c r="I60" s="1021"/>
      <c r="J60" s="1064"/>
      <c r="K60" s="352"/>
      <c r="L60" s="352"/>
      <c r="M60" s="1033"/>
      <c r="N60" s="124">
        <v>1</v>
      </c>
      <c r="O60" s="645"/>
      <c r="P60" s="645"/>
      <c r="Q60" s="645"/>
      <c r="R60" s="645"/>
      <c r="S60" s="645"/>
      <c r="T60" s="645"/>
      <c r="U60" s="645"/>
      <c r="V60" s="645"/>
      <c r="W60" s="645"/>
      <c r="X60" s="828"/>
      <c r="Y60" s="57"/>
    </row>
    <row r="61" spans="1:25" s="9" customFormat="1" ht="30" customHeight="1">
      <c r="A61" s="1061"/>
      <c r="B61" s="1034"/>
      <c r="C61" s="1062"/>
      <c r="D61" s="998"/>
      <c r="E61" s="64">
        <v>3</v>
      </c>
      <c r="F61" s="58" t="s">
        <v>930</v>
      </c>
      <c r="G61" s="1068"/>
      <c r="H61" s="1020"/>
      <c r="I61" s="1021"/>
      <c r="J61" s="1064"/>
      <c r="K61" s="352"/>
      <c r="L61" s="352"/>
      <c r="M61" s="1033"/>
      <c r="N61" s="124">
        <v>1</v>
      </c>
      <c r="O61" s="645"/>
      <c r="P61" s="645"/>
      <c r="Q61" s="645"/>
      <c r="R61" s="645"/>
      <c r="S61" s="645"/>
      <c r="T61" s="645"/>
      <c r="U61" s="645"/>
      <c r="V61" s="645"/>
      <c r="W61" s="645"/>
      <c r="X61" s="828"/>
      <c r="Y61" s="57"/>
    </row>
    <row r="62" spans="1:25" s="9" customFormat="1" ht="30" customHeight="1">
      <c r="A62" s="846"/>
      <c r="B62" s="961"/>
      <c r="C62" s="843"/>
      <c r="D62" s="985"/>
      <c r="E62" s="64">
        <v>4</v>
      </c>
      <c r="F62" s="58" t="s">
        <v>929</v>
      </c>
      <c r="G62" s="1069"/>
      <c r="H62" s="1014"/>
      <c r="I62" s="1016"/>
      <c r="J62" s="1065"/>
      <c r="K62" s="352"/>
      <c r="L62" s="352"/>
      <c r="M62" s="1009"/>
      <c r="N62" s="124">
        <v>1</v>
      </c>
      <c r="O62" s="645"/>
      <c r="P62" s="645"/>
      <c r="Q62" s="645"/>
      <c r="R62" s="645"/>
      <c r="S62" s="645"/>
      <c r="T62" s="645"/>
      <c r="U62" s="645"/>
      <c r="V62" s="645"/>
      <c r="W62" s="645"/>
      <c r="X62" s="770"/>
      <c r="Y62" s="57"/>
    </row>
    <row r="63" spans="1:25" s="9" customFormat="1" ht="30" customHeight="1">
      <c r="A63" s="763">
        <v>24</v>
      </c>
      <c r="B63" s="960" t="s">
        <v>928</v>
      </c>
      <c r="C63" s="842" t="s">
        <v>888</v>
      </c>
      <c r="D63" s="1011" t="s">
        <v>1585</v>
      </c>
      <c r="E63" s="64">
        <v>1</v>
      </c>
      <c r="F63" s="58" t="s">
        <v>927</v>
      </c>
      <c r="G63" s="1067" t="s">
        <v>1797</v>
      </c>
      <c r="H63" s="1013"/>
      <c r="I63" s="1015"/>
      <c r="J63" s="1063">
        <v>226.23</v>
      </c>
      <c r="K63" s="352"/>
      <c r="L63" s="352"/>
      <c r="M63" s="1008" t="s">
        <v>204</v>
      </c>
      <c r="N63" s="124">
        <v>1</v>
      </c>
      <c r="O63" s="645"/>
      <c r="P63" s="645"/>
      <c r="Q63" s="645"/>
      <c r="R63" s="645"/>
      <c r="S63" s="645"/>
      <c r="T63" s="645"/>
      <c r="U63" s="645"/>
      <c r="V63" s="645"/>
      <c r="W63" s="645"/>
      <c r="X63" s="769"/>
      <c r="Y63" s="57"/>
    </row>
    <row r="64" spans="1:25" s="9" customFormat="1" ht="30" customHeight="1">
      <c r="A64" s="846"/>
      <c r="B64" s="961"/>
      <c r="C64" s="843"/>
      <c r="D64" s="985"/>
      <c r="E64" s="64">
        <v>2</v>
      </c>
      <c r="F64" s="58" t="s">
        <v>926</v>
      </c>
      <c r="G64" s="1069"/>
      <c r="H64" s="1014"/>
      <c r="I64" s="1016"/>
      <c r="J64" s="1065"/>
      <c r="K64" s="352"/>
      <c r="L64" s="352"/>
      <c r="M64" s="1009"/>
      <c r="N64" s="124">
        <v>1</v>
      </c>
      <c r="O64" s="645"/>
      <c r="P64" s="645"/>
      <c r="Q64" s="645"/>
      <c r="R64" s="645"/>
      <c r="S64" s="645"/>
      <c r="T64" s="645"/>
      <c r="U64" s="645"/>
      <c r="V64" s="645"/>
      <c r="W64" s="645"/>
      <c r="X64" s="770"/>
      <c r="Y64" s="57"/>
    </row>
    <row r="65" spans="1:25" s="9" customFormat="1" ht="30" customHeight="1">
      <c r="A65" s="763">
        <v>25</v>
      </c>
      <c r="B65" s="960" t="s">
        <v>925</v>
      </c>
      <c r="C65" s="842" t="s">
        <v>888</v>
      </c>
      <c r="D65" s="1011" t="s">
        <v>1586</v>
      </c>
      <c r="E65" s="64">
        <v>1</v>
      </c>
      <c r="F65" s="58" t="s">
        <v>924</v>
      </c>
      <c r="G65" s="1067" t="s">
        <v>1789</v>
      </c>
      <c r="H65" s="1038"/>
      <c r="I65" s="1015"/>
      <c r="J65" s="1063">
        <v>562.82000000000005</v>
      </c>
      <c r="K65" s="352"/>
      <c r="L65" s="352"/>
      <c r="M65" s="1008" t="s">
        <v>204</v>
      </c>
      <c r="N65" s="124">
        <v>1</v>
      </c>
      <c r="O65" s="645"/>
      <c r="P65" s="645"/>
      <c r="Q65" s="645"/>
      <c r="R65" s="645"/>
      <c r="S65" s="645"/>
      <c r="T65" s="645"/>
      <c r="U65" s="645"/>
      <c r="V65" s="645"/>
      <c r="W65" s="645"/>
      <c r="X65" s="769"/>
      <c r="Y65" s="57"/>
    </row>
    <row r="66" spans="1:25" s="9" customFormat="1" ht="30" customHeight="1">
      <c r="A66" s="1061"/>
      <c r="B66" s="1034"/>
      <c r="C66" s="1062"/>
      <c r="D66" s="998"/>
      <c r="E66" s="64">
        <v>2</v>
      </c>
      <c r="F66" s="58" t="s">
        <v>923</v>
      </c>
      <c r="G66" s="1068"/>
      <c r="H66" s="1070"/>
      <c r="I66" s="1021"/>
      <c r="J66" s="1064"/>
      <c r="K66" s="352"/>
      <c r="L66" s="352"/>
      <c r="M66" s="1033"/>
      <c r="N66" s="124">
        <v>1</v>
      </c>
      <c r="O66" s="645"/>
      <c r="P66" s="645"/>
      <c r="Q66" s="645"/>
      <c r="R66" s="645"/>
      <c r="S66" s="645"/>
      <c r="T66" s="645"/>
      <c r="U66" s="645"/>
      <c r="V66" s="645"/>
      <c r="W66" s="645"/>
      <c r="X66" s="828"/>
      <c r="Y66" s="57"/>
    </row>
    <row r="67" spans="1:25" s="9" customFormat="1" ht="30" customHeight="1">
      <c r="A67" s="1061"/>
      <c r="B67" s="1034"/>
      <c r="C67" s="1062"/>
      <c r="D67" s="998"/>
      <c r="E67" s="64">
        <v>3</v>
      </c>
      <c r="F67" s="58" t="s">
        <v>922</v>
      </c>
      <c r="G67" s="1068"/>
      <c r="H67" s="1070"/>
      <c r="I67" s="1021"/>
      <c r="J67" s="1064"/>
      <c r="K67" s="352"/>
      <c r="L67" s="352"/>
      <c r="M67" s="1033"/>
      <c r="N67" s="124">
        <v>1</v>
      </c>
      <c r="O67" s="645"/>
      <c r="P67" s="645"/>
      <c r="Q67" s="645"/>
      <c r="R67" s="645"/>
      <c r="S67" s="645"/>
      <c r="T67" s="645"/>
      <c r="U67" s="645"/>
      <c r="V67" s="645"/>
      <c r="W67" s="645"/>
      <c r="X67" s="828"/>
      <c r="Y67" s="57"/>
    </row>
    <row r="68" spans="1:25" s="9" customFormat="1" ht="30" customHeight="1">
      <c r="A68" s="1061"/>
      <c r="B68" s="1034"/>
      <c r="C68" s="1062"/>
      <c r="D68" s="998"/>
      <c r="E68" s="64">
        <v>4</v>
      </c>
      <c r="F68" s="58" t="s">
        <v>921</v>
      </c>
      <c r="G68" s="1068"/>
      <c r="H68" s="1070"/>
      <c r="I68" s="1021"/>
      <c r="J68" s="1064"/>
      <c r="K68" s="352"/>
      <c r="L68" s="352"/>
      <c r="M68" s="1033"/>
      <c r="N68" s="124">
        <v>1</v>
      </c>
      <c r="O68" s="645"/>
      <c r="P68" s="645"/>
      <c r="Q68" s="645"/>
      <c r="R68" s="645"/>
      <c r="S68" s="645"/>
      <c r="T68" s="645"/>
      <c r="U68" s="645"/>
      <c r="V68" s="645"/>
      <c r="W68" s="645"/>
      <c r="X68" s="828"/>
      <c r="Y68" s="57"/>
    </row>
    <row r="69" spans="1:25" s="9" customFormat="1" ht="30" customHeight="1">
      <c r="A69" s="846"/>
      <c r="B69" s="961"/>
      <c r="C69" s="843"/>
      <c r="D69" s="985"/>
      <c r="E69" s="64">
        <v>5</v>
      </c>
      <c r="F69" s="58" t="s">
        <v>920</v>
      </c>
      <c r="G69" s="1069"/>
      <c r="H69" s="1039"/>
      <c r="I69" s="1016"/>
      <c r="J69" s="1065"/>
      <c r="K69" s="352"/>
      <c r="L69" s="352"/>
      <c r="M69" s="1009"/>
      <c r="N69" s="124">
        <v>1</v>
      </c>
      <c r="O69" s="645"/>
      <c r="P69" s="645"/>
      <c r="Q69" s="645"/>
      <c r="R69" s="645"/>
      <c r="S69" s="645"/>
      <c r="T69" s="645"/>
      <c r="U69" s="645"/>
      <c r="V69" s="645"/>
      <c r="W69" s="645"/>
      <c r="X69" s="770"/>
      <c r="Y69" s="57"/>
    </row>
    <row r="70" spans="1:25" s="9" customFormat="1" ht="30" customHeight="1">
      <c r="A70" s="763">
        <v>26</v>
      </c>
      <c r="B70" s="960" t="s">
        <v>919</v>
      </c>
      <c r="C70" s="842" t="s">
        <v>888</v>
      </c>
      <c r="D70" s="1011" t="s">
        <v>1587</v>
      </c>
      <c r="E70" s="64">
        <v>1</v>
      </c>
      <c r="F70" s="58" t="s">
        <v>918</v>
      </c>
      <c r="G70" s="1071" t="s">
        <v>1744</v>
      </c>
      <c r="H70" s="1013"/>
      <c r="I70" s="1015"/>
      <c r="J70" s="1063">
        <v>221.83</v>
      </c>
      <c r="K70" s="352"/>
      <c r="L70" s="352"/>
      <c r="M70" s="1008" t="s">
        <v>204</v>
      </c>
      <c r="N70" s="124"/>
      <c r="O70" s="645"/>
      <c r="P70" s="645"/>
      <c r="Q70" s="645"/>
      <c r="R70" s="645"/>
      <c r="S70" s="645"/>
      <c r="T70" s="645"/>
      <c r="U70" s="645"/>
      <c r="V70" s="645"/>
      <c r="W70" s="645"/>
      <c r="X70" s="769"/>
      <c r="Y70" s="57"/>
    </row>
    <row r="71" spans="1:25" s="9" customFormat="1" ht="30" customHeight="1">
      <c r="A71" s="846"/>
      <c r="B71" s="961"/>
      <c r="C71" s="843"/>
      <c r="D71" s="985"/>
      <c r="E71" s="64">
        <v>2</v>
      </c>
      <c r="F71" s="58" t="s">
        <v>917</v>
      </c>
      <c r="G71" s="1072"/>
      <c r="H71" s="1014"/>
      <c r="I71" s="1016"/>
      <c r="J71" s="1065"/>
      <c r="K71" s="352"/>
      <c r="L71" s="352"/>
      <c r="M71" s="1009"/>
      <c r="N71" s="124"/>
      <c r="O71" s="645"/>
      <c r="P71" s="645"/>
      <c r="Q71" s="645"/>
      <c r="R71" s="645"/>
      <c r="S71" s="645"/>
      <c r="T71" s="645"/>
      <c r="U71" s="645"/>
      <c r="V71" s="645"/>
      <c r="W71" s="645"/>
      <c r="X71" s="770"/>
      <c r="Y71" s="57"/>
    </row>
    <row r="72" spans="1:25" s="9" customFormat="1" ht="30" customHeight="1">
      <c r="A72" s="882">
        <v>27</v>
      </c>
      <c r="B72" s="960" t="s">
        <v>916</v>
      </c>
      <c r="C72" s="842" t="s">
        <v>888</v>
      </c>
      <c r="D72" s="1011" t="s">
        <v>1588</v>
      </c>
      <c r="E72" s="56">
        <v>1</v>
      </c>
      <c r="F72" s="58" t="s">
        <v>915</v>
      </c>
      <c r="G72" s="1067" t="s">
        <v>1642</v>
      </c>
      <c r="H72" s="1038"/>
      <c r="I72" s="1015"/>
      <c r="J72" s="1063">
        <v>551.94000000000005</v>
      </c>
      <c r="K72" s="352"/>
      <c r="L72" s="352"/>
      <c r="M72" s="1008" t="s">
        <v>204</v>
      </c>
      <c r="N72" s="124"/>
      <c r="O72" s="646"/>
      <c r="P72" s="646"/>
      <c r="Q72" s="646"/>
      <c r="R72" s="646">
        <v>1</v>
      </c>
      <c r="S72" s="645"/>
      <c r="T72" s="645"/>
      <c r="U72" s="645"/>
      <c r="V72" s="645"/>
      <c r="W72" s="645"/>
      <c r="X72" s="769">
        <v>159.57</v>
      </c>
      <c r="Y72" s="57"/>
    </row>
    <row r="73" spans="1:25" s="9" customFormat="1" ht="30" customHeight="1">
      <c r="A73" s="884"/>
      <c r="B73" s="1034"/>
      <c r="C73" s="1062"/>
      <c r="D73" s="998"/>
      <c r="E73" s="56">
        <v>2</v>
      </c>
      <c r="F73" s="58" t="s">
        <v>914</v>
      </c>
      <c r="G73" s="1068"/>
      <c r="H73" s="1070"/>
      <c r="I73" s="1021"/>
      <c r="J73" s="1064"/>
      <c r="K73" s="352"/>
      <c r="L73" s="352"/>
      <c r="M73" s="1033"/>
      <c r="N73" s="124"/>
      <c r="O73" s="646"/>
      <c r="P73" s="646"/>
      <c r="Q73" s="646"/>
      <c r="R73" s="646">
        <v>1</v>
      </c>
      <c r="S73" s="645"/>
      <c r="T73" s="645"/>
      <c r="U73" s="645"/>
      <c r="V73" s="645"/>
      <c r="W73" s="645"/>
      <c r="X73" s="828"/>
      <c r="Y73" s="57"/>
    </row>
    <row r="74" spans="1:25" s="9" customFormat="1" ht="30" customHeight="1">
      <c r="A74" s="884"/>
      <c r="B74" s="1034"/>
      <c r="C74" s="1062"/>
      <c r="D74" s="998"/>
      <c r="E74" s="56">
        <v>3</v>
      </c>
      <c r="F74" s="58" t="s">
        <v>913</v>
      </c>
      <c r="G74" s="1068"/>
      <c r="H74" s="1070"/>
      <c r="I74" s="1021"/>
      <c r="J74" s="1064"/>
      <c r="K74" s="352"/>
      <c r="L74" s="352"/>
      <c r="M74" s="1033"/>
      <c r="N74" s="124">
        <v>1</v>
      </c>
      <c r="O74" s="645"/>
      <c r="P74" s="645"/>
      <c r="Q74" s="645"/>
      <c r="R74" s="645"/>
      <c r="S74" s="645"/>
      <c r="T74" s="645"/>
      <c r="U74" s="645"/>
      <c r="V74" s="645"/>
      <c r="W74" s="645"/>
      <c r="X74" s="828"/>
      <c r="Y74" s="57"/>
    </row>
    <row r="75" spans="1:25" s="9" customFormat="1" ht="30" customHeight="1">
      <c r="A75" s="884"/>
      <c r="B75" s="1034"/>
      <c r="C75" s="1062"/>
      <c r="D75" s="998"/>
      <c r="E75" s="56">
        <v>4</v>
      </c>
      <c r="F75" s="58" t="s">
        <v>912</v>
      </c>
      <c r="G75" s="1068"/>
      <c r="H75" s="1070"/>
      <c r="I75" s="1021"/>
      <c r="J75" s="1064"/>
      <c r="K75" s="352"/>
      <c r="L75" s="352"/>
      <c r="M75" s="1033"/>
      <c r="N75" s="124"/>
      <c r="O75" s="646"/>
      <c r="P75" s="646"/>
      <c r="Q75" s="646"/>
      <c r="R75" s="646"/>
      <c r="S75" s="646"/>
      <c r="T75" s="646">
        <v>1</v>
      </c>
      <c r="U75" s="645"/>
      <c r="V75" s="645"/>
      <c r="W75" s="645"/>
      <c r="X75" s="828"/>
      <c r="Y75" s="199"/>
    </row>
    <row r="76" spans="1:25" s="9" customFormat="1" ht="30" customHeight="1">
      <c r="A76" s="883"/>
      <c r="B76" s="961"/>
      <c r="C76" s="843"/>
      <c r="D76" s="985"/>
      <c r="E76" s="56">
        <v>5</v>
      </c>
      <c r="F76" s="58" t="s">
        <v>911</v>
      </c>
      <c r="G76" s="1069"/>
      <c r="H76" s="1039"/>
      <c r="I76" s="1016"/>
      <c r="J76" s="1065"/>
      <c r="K76" s="352"/>
      <c r="L76" s="352"/>
      <c r="M76" s="1009"/>
      <c r="N76" s="124"/>
      <c r="O76" s="646"/>
      <c r="P76" s="646"/>
      <c r="Q76" s="646"/>
      <c r="R76" s="646"/>
      <c r="S76" s="646"/>
      <c r="T76" s="646">
        <v>1</v>
      </c>
      <c r="U76" s="645"/>
      <c r="V76" s="645"/>
      <c r="W76" s="645"/>
      <c r="X76" s="770"/>
      <c r="Y76" s="57"/>
    </row>
    <row r="77" spans="1:25" s="9" customFormat="1" ht="30" customHeight="1">
      <c r="A77" s="763">
        <v>28</v>
      </c>
      <c r="B77" s="960" t="s">
        <v>910</v>
      </c>
      <c r="C77" s="842" t="s">
        <v>888</v>
      </c>
      <c r="D77" s="1011" t="s">
        <v>1589</v>
      </c>
      <c r="E77" s="64">
        <v>1</v>
      </c>
      <c r="F77" s="58" t="s">
        <v>909</v>
      </c>
      <c r="G77" s="1067" t="s">
        <v>1643</v>
      </c>
      <c r="H77" s="1013"/>
      <c r="I77" s="1015"/>
      <c r="J77" s="1063">
        <v>330.94</v>
      </c>
      <c r="K77" s="352"/>
      <c r="L77" s="352"/>
      <c r="M77" s="1008" t="s">
        <v>204</v>
      </c>
      <c r="N77" s="124"/>
      <c r="O77" s="646"/>
      <c r="P77" s="646">
        <v>1</v>
      </c>
      <c r="Q77" s="645"/>
      <c r="R77" s="645"/>
      <c r="S77" s="645"/>
      <c r="T77" s="645"/>
      <c r="U77" s="645"/>
      <c r="V77" s="645"/>
      <c r="W77" s="645"/>
      <c r="X77" s="769"/>
      <c r="Y77" s="57"/>
    </row>
    <row r="78" spans="1:25" s="9" customFormat="1" ht="30" customHeight="1">
      <c r="A78" s="1061"/>
      <c r="B78" s="1034"/>
      <c r="C78" s="1062"/>
      <c r="D78" s="998"/>
      <c r="E78" s="64">
        <v>2</v>
      </c>
      <c r="F78" s="58" t="s">
        <v>908</v>
      </c>
      <c r="G78" s="1068"/>
      <c r="H78" s="1020"/>
      <c r="I78" s="1021"/>
      <c r="J78" s="1064"/>
      <c r="K78" s="352"/>
      <c r="L78" s="352"/>
      <c r="M78" s="1033"/>
      <c r="N78" s="124">
        <v>1</v>
      </c>
      <c r="O78" s="645"/>
      <c r="P78" s="645"/>
      <c r="Q78" s="645"/>
      <c r="R78" s="645"/>
      <c r="S78" s="645"/>
      <c r="T78" s="645"/>
      <c r="U78" s="645"/>
      <c r="V78" s="645"/>
      <c r="W78" s="645"/>
      <c r="X78" s="828"/>
      <c r="Y78" s="57"/>
    </row>
    <row r="79" spans="1:25" s="9" customFormat="1" ht="30" customHeight="1">
      <c r="A79" s="846"/>
      <c r="B79" s="961"/>
      <c r="C79" s="843"/>
      <c r="D79" s="985"/>
      <c r="E79" s="64">
        <v>3</v>
      </c>
      <c r="F79" s="58" t="s">
        <v>907</v>
      </c>
      <c r="G79" s="1069"/>
      <c r="H79" s="1014"/>
      <c r="I79" s="1016"/>
      <c r="J79" s="1065"/>
      <c r="K79" s="352"/>
      <c r="L79" s="352"/>
      <c r="M79" s="1009"/>
      <c r="N79" s="124">
        <v>1</v>
      </c>
      <c r="O79" s="645"/>
      <c r="P79" s="645"/>
      <c r="Q79" s="645"/>
      <c r="R79" s="645"/>
      <c r="S79" s="645"/>
      <c r="T79" s="645"/>
      <c r="U79" s="645"/>
      <c r="V79" s="645"/>
      <c r="W79" s="645"/>
      <c r="X79" s="770"/>
      <c r="Y79" s="57"/>
    </row>
    <row r="80" spans="1:25" s="9" customFormat="1" ht="30" customHeight="1">
      <c r="A80" s="63">
        <v>29</v>
      </c>
      <c r="B80" s="66" t="s">
        <v>906</v>
      </c>
      <c r="C80" s="393" t="s">
        <v>888</v>
      </c>
      <c r="D80" s="500" t="s">
        <v>2452</v>
      </c>
      <c r="E80" s="64">
        <v>1</v>
      </c>
      <c r="F80" s="58" t="s">
        <v>905</v>
      </c>
      <c r="G80" s="564" t="s">
        <v>1790</v>
      </c>
      <c r="H80" s="71"/>
      <c r="I80" s="70"/>
      <c r="J80" s="305">
        <v>112.43</v>
      </c>
      <c r="K80" s="352"/>
      <c r="L80" s="352"/>
      <c r="M80" s="298" t="s">
        <v>204</v>
      </c>
      <c r="N80" s="124">
        <v>1</v>
      </c>
      <c r="O80" s="645"/>
      <c r="P80" s="645"/>
      <c r="Q80" s="645"/>
      <c r="R80" s="645"/>
      <c r="S80" s="645"/>
      <c r="T80" s="645"/>
      <c r="U80" s="645"/>
      <c r="V80" s="645"/>
      <c r="W80" s="645"/>
      <c r="X80" s="613"/>
      <c r="Y80" s="57"/>
    </row>
    <row r="81" spans="1:25" s="9" customFormat="1" ht="30" customHeight="1">
      <c r="A81" s="763">
        <v>30</v>
      </c>
      <c r="B81" s="960" t="s">
        <v>904</v>
      </c>
      <c r="C81" s="842" t="s">
        <v>888</v>
      </c>
      <c r="D81" s="1011" t="s">
        <v>1590</v>
      </c>
      <c r="E81" s="64">
        <v>1</v>
      </c>
      <c r="F81" s="58" t="s">
        <v>903</v>
      </c>
      <c r="G81" s="1067" t="s">
        <v>1798</v>
      </c>
      <c r="H81" s="1013"/>
      <c r="I81" s="1015"/>
      <c r="J81" s="1063">
        <v>549.94000000000005</v>
      </c>
      <c r="K81" s="352"/>
      <c r="L81" s="352"/>
      <c r="M81" s="1008" t="s">
        <v>204</v>
      </c>
      <c r="N81" s="124"/>
      <c r="O81" s="646"/>
      <c r="P81" s="646"/>
      <c r="Q81" s="646"/>
      <c r="R81" s="646"/>
      <c r="S81" s="646">
        <v>1</v>
      </c>
      <c r="T81" s="645"/>
      <c r="U81" s="645"/>
      <c r="V81" s="645"/>
      <c r="W81" s="645"/>
      <c r="X81" s="769">
        <v>92.61</v>
      </c>
      <c r="Y81" s="57"/>
    </row>
    <row r="82" spans="1:25" s="9" customFormat="1" ht="30" customHeight="1">
      <c r="A82" s="1061"/>
      <c r="B82" s="1034"/>
      <c r="C82" s="1062"/>
      <c r="D82" s="998"/>
      <c r="E82" s="64">
        <v>2</v>
      </c>
      <c r="F82" s="58" t="s">
        <v>902</v>
      </c>
      <c r="G82" s="1068"/>
      <c r="H82" s="1020"/>
      <c r="I82" s="1021"/>
      <c r="J82" s="1064"/>
      <c r="K82" s="352"/>
      <c r="L82" s="352"/>
      <c r="M82" s="1033"/>
      <c r="N82" s="124"/>
      <c r="O82" s="646"/>
      <c r="P82" s="646"/>
      <c r="Q82" s="646">
        <v>1</v>
      </c>
      <c r="R82" s="645"/>
      <c r="S82" s="645"/>
      <c r="T82" s="645"/>
      <c r="U82" s="645"/>
      <c r="V82" s="645"/>
      <c r="W82" s="645"/>
      <c r="X82" s="828"/>
      <c r="Y82" s="57"/>
    </row>
    <row r="83" spans="1:25" s="9" customFormat="1" ht="30" customHeight="1">
      <c r="A83" s="1061"/>
      <c r="B83" s="1034"/>
      <c r="C83" s="1062"/>
      <c r="D83" s="998"/>
      <c r="E83" s="64">
        <v>3</v>
      </c>
      <c r="F83" s="58" t="s">
        <v>901</v>
      </c>
      <c r="G83" s="1068"/>
      <c r="H83" s="1020"/>
      <c r="I83" s="1021"/>
      <c r="J83" s="1064"/>
      <c r="K83" s="352"/>
      <c r="L83" s="352"/>
      <c r="M83" s="1033"/>
      <c r="N83" s="124"/>
      <c r="O83" s="646"/>
      <c r="P83" s="646">
        <v>1</v>
      </c>
      <c r="Q83" s="645"/>
      <c r="R83" s="645"/>
      <c r="S83" s="645"/>
      <c r="T83" s="645"/>
      <c r="U83" s="645"/>
      <c r="V83" s="645"/>
      <c r="W83" s="645"/>
      <c r="X83" s="828"/>
      <c r="Y83" s="57"/>
    </row>
    <row r="84" spans="1:25" s="9" customFormat="1" ht="30" customHeight="1">
      <c r="A84" s="1061"/>
      <c r="B84" s="1034"/>
      <c r="C84" s="1062"/>
      <c r="D84" s="998"/>
      <c r="E84" s="64">
        <v>4</v>
      </c>
      <c r="F84" s="58" t="s">
        <v>900</v>
      </c>
      <c r="G84" s="1068"/>
      <c r="H84" s="1020"/>
      <c r="I84" s="1021"/>
      <c r="J84" s="1064"/>
      <c r="K84" s="352"/>
      <c r="L84" s="352"/>
      <c r="M84" s="1033"/>
      <c r="N84" s="124"/>
      <c r="O84" s="645"/>
      <c r="P84" s="645"/>
      <c r="Q84" s="645"/>
      <c r="R84" s="645"/>
      <c r="S84" s="645"/>
      <c r="T84" s="645"/>
      <c r="U84" s="645"/>
      <c r="V84" s="645"/>
      <c r="W84" s="645"/>
      <c r="X84" s="828"/>
      <c r="Y84" s="57"/>
    </row>
    <row r="85" spans="1:25" s="9" customFormat="1" ht="30" customHeight="1">
      <c r="A85" s="1061"/>
      <c r="B85" s="1034"/>
      <c r="C85" s="1062"/>
      <c r="D85" s="998"/>
      <c r="E85" s="64">
        <v>5</v>
      </c>
      <c r="F85" s="58" t="s">
        <v>899</v>
      </c>
      <c r="G85" s="1069"/>
      <c r="H85" s="1020"/>
      <c r="I85" s="1021"/>
      <c r="J85" s="1064"/>
      <c r="K85" s="352"/>
      <c r="L85" s="352"/>
      <c r="M85" s="1033"/>
      <c r="N85" s="124"/>
      <c r="O85" s="646"/>
      <c r="P85" s="646"/>
      <c r="Q85" s="646"/>
      <c r="R85" s="646"/>
      <c r="S85" s="646">
        <v>1</v>
      </c>
      <c r="T85" s="645"/>
      <c r="U85" s="645"/>
      <c r="V85" s="645"/>
      <c r="W85" s="645"/>
      <c r="X85" s="770"/>
      <c r="Y85" s="57"/>
    </row>
    <row r="86" spans="1:25" s="9" customFormat="1" ht="30" customHeight="1">
      <c r="A86" s="763">
        <v>31</v>
      </c>
      <c r="B86" s="960" t="s">
        <v>897</v>
      </c>
      <c r="C86" s="842" t="s">
        <v>888</v>
      </c>
      <c r="D86" s="1011" t="s">
        <v>1591</v>
      </c>
      <c r="E86" s="64">
        <v>1</v>
      </c>
      <c r="F86" s="58" t="s">
        <v>896</v>
      </c>
      <c r="G86" s="1067" t="s">
        <v>1644</v>
      </c>
      <c r="H86" s="1013"/>
      <c r="I86" s="1015"/>
      <c r="J86" s="1063">
        <v>220.35</v>
      </c>
      <c r="K86" s="352"/>
      <c r="L86" s="352"/>
      <c r="M86" s="1008" t="s">
        <v>204</v>
      </c>
      <c r="N86" s="124"/>
      <c r="O86" s="646"/>
      <c r="P86" s="646"/>
      <c r="Q86" s="646"/>
      <c r="R86" s="646">
        <v>1</v>
      </c>
      <c r="S86" s="645"/>
      <c r="T86" s="645"/>
      <c r="U86" s="645"/>
      <c r="V86" s="645"/>
      <c r="W86" s="645"/>
      <c r="X86" s="769">
        <v>51.7</v>
      </c>
      <c r="Y86" s="57"/>
    </row>
    <row r="87" spans="1:25" s="9" customFormat="1" ht="30" customHeight="1">
      <c r="A87" s="846"/>
      <c r="B87" s="961"/>
      <c r="C87" s="843"/>
      <c r="D87" s="985"/>
      <c r="E87" s="64">
        <v>2</v>
      </c>
      <c r="F87" s="58" t="s">
        <v>895</v>
      </c>
      <c r="G87" s="1069"/>
      <c r="H87" s="1014"/>
      <c r="I87" s="1016"/>
      <c r="J87" s="1065"/>
      <c r="K87" s="352"/>
      <c r="L87" s="352"/>
      <c r="M87" s="1009"/>
      <c r="N87" s="124"/>
      <c r="O87" s="646"/>
      <c r="P87" s="646"/>
      <c r="Q87" s="646"/>
      <c r="R87" s="646"/>
      <c r="S87" s="646">
        <v>1</v>
      </c>
      <c r="T87" s="645"/>
      <c r="U87" s="645"/>
      <c r="V87" s="645"/>
      <c r="W87" s="645"/>
      <c r="X87" s="770"/>
      <c r="Y87" s="57"/>
    </row>
    <row r="88" spans="1:25" s="9" customFormat="1" ht="39.75" customHeight="1">
      <c r="A88" s="63">
        <v>32</v>
      </c>
      <c r="B88" s="66" t="s">
        <v>894</v>
      </c>
      <c r="C88" s="393" t="s">
        <v>888</v>
      </c>
      <c r="D88" s="500" t="s">
        <v>1592</v>
      </c>
      <c r="E88" s="64">
        <v>1</v>
      </c>
      <c r="F88" s="58" t="s">
        <v>893</v>
      </c>
      <c r="G88" s="564" t="s">
        <v>1645</v>
      </c>
      <c r="H88" s="71"/>
      <c r="I88" s="70"/>
      <c r="J88" s="305">
        <v>112.28</v>
      </c>
      <c r="K88" s="352"/>
      <c r="L88" s="352"/>
      <c r="M88" s="298" t="s">
        <v>204</v>
      </c>
      <c r="N88" s="124">
        <v>1</v>
      </c>
      <c r="O88" s="645"/>
      <c r="P88" s="645"/>
      <c r="Q88" s="645"/>
      <c r="R88" s="645"/>
      <c r="S88" s="645"/>
      <c r="T88" s="645"/>
      <c r="U88" s="645"/>
      <c r="V88" s="645"/>
      <c r="W88" s="645"/>
      <c r="X88" s="613"/>
      <c r="Y88" s="57"/>
    </row>
    <row r="89" spans="1:25" s="9" customFormat="1" ht="30" customHeight="1">
      <c r="A89" s="763">
        <v>33</v>
      </c>
      <c r="B89" s="960" t="s">
        <v>892</v>
      </c>
      <c r="C89" s="842" t="s">
        <v>888</v>
      </c>
      <c r="D89" s="1011" t="s">
        <v>1021</v>
      </c>
      <c r="E89" s="64">
        <v>1</v>
      </c>
      <c r="F89" s="58" t="s">
        <v>891</v>
      </c>
      <c r="G89" s="1067" t="s">
        <v>1882</v>
      </c>
      <c r="H89" s="1013"/>
      <c r="I89" s="1015"/>
      <c r="J89" s="1063">
        <v>230.29</v>
      </c>
      <c r="K89" s="352"/>
      <c r="L89" s="352"/>
      <c r="M89" s="1008" t="s">
        <v>204</v>
      </c>
      <c r="N89" s="124"/>
      <c r="O89" s="646">
        <v>1</v>
      </c>
      <c r="P89" s="645"/>
      <c r="Q89" s="645"/>
      <c r="R89" s="645"/>
      <c r="S89" s="645"/>
      <c r="T89" s="645"/>
      <c r="U89" s="645"/>
      <c r="V89" s="645"/>
      <c r="W89" s="645"/>
      <c r="X89" s="769"/>
      <c r="Y89" s="57"/>
    </row>
    <row r="90" spans="1:25" s="9" customFormat="1" ht="30" customHeight="1">
      <c r="A90" s="846"/>
      <c r="B90" s="961"/>
      <c r="C90" s="843"/>
      <c r="D90" s="985"/>
      <c r="E90" s="64">
        <v>2</v>
      </c>
      <c r="F90" s="58" t="s">
        <v>890</v>
      </c>
      <c r="G90" s="1069"/>
      <c r="H90" s="1014"/>
      <c r="I90" s="1016"/>
      <c r="J90" s="1065"/>
      <c r="K90" s="352"/>
      <c r="L90" s="352"/>
      <c r="M90" s="1009"/>
      <c r="N90" s="124"/>
      <c r="O90" s="646">
        <v>1</v>
      </c>
      <c r="P90" s="645"/>
      <c r="Q90" s="645"/>
      <c r="R90" s="645"/>
      <c r="S90" s="645"/>
      <c r="T90" s="645"/>
      <c r="U90" s="645"/>
      <c r="V90" s="645"/>
      <c r="W90" s="645"/>
      <c r="X90" s="770"/>
      <c r="Y90" s="57"/>
    </row>
    <row r="91" spans="1:25" s="9" customFormat="1" ht="30" customHeight="1">
      <c r="A91" s="63">
        <v>34</v>
      </c>
      <c r="B91" s="66" t="s">
        <v>889</v>
      </c>
      <c r="C91" s="393" t="s">
        <v>888</v>
      </c>
      <c r="D91" s="500" t="s">
        <v>1593</v>
      </c>
      <c r="E91" s="64">
        <v>1</v>
      </c>
      <c r="F91" s="58" t="s">
        <v>887</v>
      </c>
      <c r="G91" s="564" t="s">
        <v>1791</v>
      </c>
      <c r="H91" s="71"/>
      <c r="I91" s="70"/>
      <c r="J91" s="305">
        <v>111.53</v>
      </c>
      <c r="K91" s="352"/>
      <c r="L91" s="352"/>
      <c r="M91" s="298" t="s">
        <v>204</v>
      </c>
      <c r="N91" s="124"/>
      <c r="O91" s="646"/>
      <c r="P91" s="646"/>
      <c r="Q91" s="646"/>
      <c r="R91" s="646"/>
      <c r="S91" s="646">
        <v>1</v>
      </c>
      <c r="T91" s="645"/>
      <c r="U91" s="645"/>
      <c r="V91" s="645"/>
      <c r="W91" s="645"/>
      <c r="X91" s="613">
        <v>29.73</v>
      </c>
      <c r="Y91" s="57"/>
    </row>
    <row r="92" spans="1:25" s="191" customFormat="1" ht="35.1" customHeight="1">
      <c r="A92" s="352">
        <v>35</v>
      </c>
      <c r="B92" s="90" t="s">
        <v>2405</v>
      </c>
      <c r="C92" s="1018" t="s">
        <v>779</v>
      </c>
      <c r="D92" s="861" t="s">
        <v>1616</v>
      </c>
      <c r="E92" s="82">
        <v>1</v>
      </c>
      <c r="F92" s="281" t="s">
        <v>783</v>
      </c>
      <c r="G92" s="586" t="s">
        <v>1744</v>
      </c>
      <c r="J92" s="734">
        <v>437.67</v>
      </c>
      <c r="K92" s="731"/>
      <c r="L92" s="352"/>
      <c r="M92" s="825" t="s">
        <v>204</v>
      </c>
      <c r="N92" s="352"/>
      <c r="O92" s="646"/>
      <c r="P92" s="646">
        <v>1</v>
      </c>
      <c r="Q92" s="645"/>
      <c r="R92" s="645"/>
      <c r="S92" s="645"/>
      <c r="T92" s="645"/>
      <c r="U92" s="645"/>
      <c r="V92" s="645"/>
      <c r="W92" s="645"/>
      <c r="X92" s="769"/>
      <c r="Y92" s="90"/>
    </row>
    <row r="93" spans="1:25" s="191" customFormat="1" ht="35.1" customHeight="1">
      <c r="A93" s="352">
        <v>36</v>
      </c>
      <c r="B93" s="90" t="s">
        <v>2406</v>
      </c>
      <c r="C93" s="1056"/>
      <c r="D93" s="863"/>
      <c r="E93" s="82">
        <v>1</v>
      </c>
      <c r="F93" s="281" t="s">
        <v>782</v>
      </c>
      <c r="G93" s="586" t="s">
        <v>1744</v>
      </c>
      <c r="J93" s="767"/>
      <c r="K93" s="732"/>
      <c r="L93" s="352"/>
      <c r="M93" s="826"/>
      <c r="N93" s="352"/>
      <c r="O93" s="645"/>
      <c r="P93" s="645"/>
      <c r="Q93" s="645"/>
      <c r="R93" s="645"/>
      <c r="S93" s="645"/>
      <c r="T93" s="645"/>
      <c r="U93" s="645"/>
      <c r="V93" s="645"/>
      <c r="W93" s="645"/>
      <c r="X93" s="828"/>
      <c r="Y93" s="90"/>
    </row>
    <row r="94" spans="1:25" s="191" customFormat="1" ht="35.1" customHeight="1">
      <c r="A94" s="352">
        <v>37</v>
      </c>
      <c r="B94" s="90" t="s">
        <v>2407</v>
      </c>
      <c r="C94" s="1056"/>
      <c r="D94" s="863"/>
      <c r="E94" s="82">
        <v>1</v>
      </c>
      <c r="F94" s="281" t="s">
        <v>781</v>
      </c>
      <c r="G94" s="586" t="s">
        <v>1744</v>
      </c>
      <c r="J94" s="767"/>
      <c r="K94" s="732"/>
      <c r="L94" s="352"/>
      <c r="M94" s="826"/>
      <c r="N94" s="352"/>
      <c r="O94" s="645"/>
      <c r="P94" s="645"/>
      <c r="Q94" s="645"/>
      <c r="R94" s="645"/>
      <c r="S94" s="645"/>
      <c r="T94" s="645"/>
      <c r="U94" s="645"/>
      <c r="V94" s="645"/>
      <c r="W94" s="645"/>
      <c r="X94" s="828"/>
      <c r="Y94" s="90"/>
    </row>
    <row r="95" spans="1:25" s="191" customFormat="1" ht="35.1" customHeight="1">
      <c r="A95" s="352">
        <v>38</v>
      </c>
      <c r="B95" s="90" t="s">
        <v>2408</v>
      </c>
      <c r="C95" s="1052"/>
      <c r="D95" s="862"/>
      <c r="E95" s="513">
        <v>1</v>
      </c>
      <c r="F95" s="281" t="s">
        <v>780</v>
      </c>
      <c r="G95" s="586" t="s">
        <v>2409</v>
      </c>
      <c r="J95" s="735"/>
      <c r="K95" s="733"/>
      <c r="L95" s="352"/>
      <c r="M95" s="827"/>
      <c r="N95" s="352">
        <v>1</v>
      </c>
      <c r="O95" s="645"/>
      <c r="P95" s="645"/>
      <c r="Q95" s="645"/>
      <c r="R95" s="645"/>
      <c r="S95" s="645"/>
      <c r="T95" s="645"/>
      <c r="U95" s="645"/>
      <c r="V95" s="645"/>
      <c r="W95" s="645"/>
      <c r="X95" s="770"/>
      <c r="Y95" s="90"/>
    </row>
    <row r="96" spans="1:25" ht="30">
      <c r="A96" s="257">
        <v>39</v>
      </c>
      <c r="B96" s="337" t="s">
        <v>2263</v>
      </c>
      <c r="C96" s="367" t="s">
        <v>779</v>
      </c>
      <c r="D96" s="81" t="s">
        <v>779</v>
      </c>
      <c r="E96" s="277">
        <v>1</v>
      </c>
      <c r="F96" s="281" t="s">
        <v>778</v>
      </c>
      <c r="G96" s="511" t="s">
        <v>1657</v>
      </c>
      <c r="J96" s="299">
        <v>110.75</v>
      </c>
      <c r="K96" s="352"/>
      <c r="L96" s="352"/>
      <c r="M96" s="368" t="s">
        <v>204</v>
      </c>
      <c r="N96" s="260">
        <v>1</v>
      </c>
      <c r="O96" s="645"/>
      <c r="P96" s="645"/>
      <c r="Q96" s="645"/>
      <c r="R96" s="645"/>
      <c r="S96" s="645"/>
      <c r="T96" s="645"/>
      <c r="U96" s="645"/>
      <c r="V96" s="645"/>
      <c r="W96" s="645"/>
      <c r="X96" s="613"/>
      <c r="Y96" s="1"/>
    </row>
    <row r="97" spans="1:25" ht="30">
      <c r="A97" s="257">
        <v>40</v>
      </c>
      <c r="B97" s="516" t="s">
        <v>2264</v>
      </c>
      <c r="C97" s="335" t="s">
        <v>779</v>
      </c>
      <c r="D97" s="335" t="s">
        <v>779</v>
      </c>
      <c r="E97" s="278">
        <v>1</v>
      </c>
      <c r="F97" s="280" t="s">
        <v>2265</v>
      </c>
      <c r="G97" s="512" t="s">
        <v>1744</v>
      </c>
      <c r="J97" s="299">
        <v>110.75</v>
      </c>
      <c r="K97" s="352"/>
      <c r="L97" s="352"/>
      <c r="M97" s="368" t="s">
        <v>204</v>
      </c>
      <c r="N97" s="260"/>
      <c r="O97" s="645"/>
      <c r="P97" s="645"/>
      <c r="Q97" s="645"/>
      <c r="R97" s="645"/>
      <c r="S97" s="645"/>
      <c r="T97" s="645"/>
      <c r="U97" s="645"/>
      <c r="V97" s="645"/>
      <c r="W97" s="645"/>
      <c r="X97" s="606"/>
      <c r="Y97" s="1"/>
    </row>
    <row r="98" spans="1:25" ht="30">
      <c r="A98" s="257">
        <v>41</v>
      </c>
      <c r="B98" s="516" t="s">
        <v>2266</v>
      </c>
      <c r="C98" s="380" t="s">
        <v>2267</v>
      </c>
      <c r="D98" s="335" t="s">
        <v>2268</v>
      </c>
      <c r="E98" s="278">
        <v>1</v>
      </c>
      <c r="F98" s="280" t="s">
        <v>2269</v>
      </c>
      <c r="G98" s="512" t="s">
        <v>1744</v>
      </c>
      <c r="J98" s="299">
        <v>112.75</v>
      </c>
      <c r="K98" s="352"/>
      <c r="L98" s="352"/>
      <c r="M98" s="368" t="s">
        <v>204</v>
      </c>
      <c r="N98" s="260"/>
      <c r="O98" s="645"/>
      <c r="P98" s="645"/>
      <c r="Q98" s="645"/>
      <c r="R98" s="645"/>
      <c r="S98" s="645"/>
      <c r="T98" s="645"/>
      <c r="U98" s="645"/>
      <c r="V98" s="645"/>
      <c r="W98" s="645"/>
      <c r="X98" s="606"/>
      <c r="Y98" s="1"/>
    </row>
    <row r="99" spans="1:25" ht="33">
      <c r="A99" s="799">
        <v>42</v>
      </c>
      <c r="B99" s="1057" t="s">
        <v>2270</v>
      </c>
      <c r="C99" s="836" t="s">
        <v>2267</v>
      </c>
      <c r="D99" s="335" t="s">
        <v>2271</v>
      </c>
      <c r="E99" s="278">
        <v>1</v>
      </c>
      <c r="F99" s="392" t="s">
        <v>2272</v>
      </c>
      <c r="G99" s="1059" t="s">
        <v>2273</v>
      </c>
      <c r="J99" s="734">
        <v>225.5</v>
      </c>
      <c r="K99" s="352"/>
      <c r="L99" s="352"/>
      <c r="M99" s="825" t="s">
        <v>204</v>
      </c>
      <c r="N99" s="260"/>
      <c r="O99" s="646">
        <v>1</v>
      </c>
      <c r="P99" s="645"/>
      <c r="Q99" s="645"/>
      <c r="R99" s="645"/>
      <c r="S99" s="645"/>
      <c r="T99" s="645"/>
      <c r="U99" s="645"/>
      <c r="V99" s="645"/>
      <c r="W99" s="645"/>
      <c r="X99" s="606"/>
      <c r="Y99" s="1"/>
    </row>
    <row r="100" spans="1:25" ht="18.75">
      <c r="A100" s="799"/>
      <c r="B100" s="1058"/>
      <c r="C100" s="837"/>
      <c r="D100" s="335" t="s">
        <v>2271</v>
      </c>
      <c r="E100" s="278">
        <v>2</v>
      </c>
      <c r="F100" s="280" t="s">
        <v>2274</v>
      </c>
      <c r="G100" s="1060"/>
      <c r="J100" s="735"/>
      <c r="K100" s="352"/>
      <c r="L100" s="352"/>
      <c r="M100" s="827"/>
      <c r="N100" s="260"/>
      <c r="O100" s="646">
        <v>1</v>
      </c>
      <c r="P100" s="645"/>
      <c r="Q100" s="645"/>
      <c r="R100" s="645"/>
      <c r="S100" s="645"/>
      <c r="T100" s="645"/>
      <c r="U100" s="645"/>
      <c r="V100" s="645"/>
      <c r="W100" s="645"/>
      <c r="X100" s="606"/>
      <c r="Y100" s="1"/>
    </row>
    <row r="101" spans="1:25" ht="30">
      <c r="A101" s="257">
        <v>43</v>
      </c>
      <c r="B101" s="516" t="s">
        <v>2275</v>
      </c>
      <c r="C101" s="380" t="s">
        <v>2267</v>
      </c>
      <c r="D101" s="335" t="s">
        <v>1584</v>
      </c>
      <c r="E101" s="278">
        <v>1</v>
      </c>
      <c r="F101" s="280" t="s">
        <v>2276</v>
      </c>
      <c r="G101" s="511" t="s">
        <v>2273</v>
      </c>
      <c r="J101" s="299">
        <v>111.6</v>
      </c>
      <c r="K101" s="352"/>
      <c r="L101" s="352"/>
      <c r="M101" s="368" t="s">
        <v>204</v>
      </c>
      <c r="N101" s="260"/>
      <c r="O101" s="646"/>
      <c r="P101" s="646">
        <v>1</v>
      </c>
      <c r="Q101" s="645"/>
      <c r="R101" s="645"/>
      <c r="S101" s="645"/>
      <c r="T101" s="645"/>
      <c r="U101" s="645"/>
      <c r="V101" s="645"/>
      <c r="W101" s="645"/>
      <c r="X101" s="606"/>
      <c r="Y101" s="1"/>
    </row>
    <row r="102" spans="1:25" ht="30">
      <c r="A102" s="257">
        <v>44</v>
      </c>
      <c r="B102" s="369" t="s">
        <v>2277</v>
      </c>
      <c r="C102" s="335" t="s">
        <v>2267</v>
      </c>
      <c r="D102" s="335" t="s">
        <v>1593</v>
      </c>
      <c r="E102" s="278">
        <v>1</v>
      </c>
      <c r="F102" s="280" t="s">
        <v>2278</v>
      </c>
      <c r="G102" s="511" t="s">
        <v>2279</v>
      </c>
      <c r="J102" s="299">
        <v>111.53</v>
      </c>
      <c r="K102" s="352"/>
      <c r="L102" s="352"/>
      <c r="M102" s="368" t="s">
        <v>204</v>
      </c>
      <c r="N102" s="260"/>
      <c r="O102" s="646"/>
      <c r="P102" s="646"/>
      <c r="Q102" s="646">
        <v>1</v>
      </c>
      <c r="R102" s="645"/>
      <c r="S102" s="645"/>
      <c r="T102" s="645"/>
      <c r="U102" s="645"/>
      <c r="V102" s="645"/>
      <c r="W102" s="645"/>
      <c r="X102" s="606">
        <v>19.41</v>
      </c>
      <c r="Y102" s="1"/>
    </row>
    <row r="103" spans="1:25" ht="30">
      <c r="A103" s="257">
        <v>45</v>
      </c>
      <c r="B103" s="514" t="s">
        <v>2280</v>
      </c>
      <c r="C103" s="364" t="s">
        <v>2281</v>
      </c>
      <c r="D103" s="367" t="s">
        <v>1567</v>
      </c>
      <c r="E103" s="279">
        <v>1</v>
      </c>
      <c r="F103" s="280" t="s">
        <v>2282</v>
      </c>
      <c r="G103" s="503" t="s">
        <v>2283</v>
      </c>
      <c r="J103" s="299">
        <v>111.41</v>
      </c>
      <c r="K103" s="352"/>
      <c r="L103" s="352"/>
      <c r="M103" s="368" t="s">
        <v>204</v>
      </c>
      <c r="N103" s="260"/>
      <c r="O103" s="646"/>
      <c r="P103" s="646"/>
      <c r="Q103" s="646"/>
      <c r="R103" s="646">
        <v>1</v>
      </c>
      <c r="S103" s="645"/>
      <c r="T103" s="645"/>
      <c r="U103" s="645"/>
      <c r="V103" s="645"/>
      <c r="W103" s="645"/>
      <c r="X103" s="606">
        <v>23.37</v>
      </c>
      <c r="Y103" s="1"/>
    </row>
    <row r="104" spans="1:25" ht="30">
      <c r="A104" s="257">
        <v>46</v>
      </c>
      <c r="B104" s="514" t="s">
        <v>2284</v>
      </c>
      <c r="C104" s="364" t="s">
        <v>2281</v>
      </c>
      <c r="D104" s="367" t="s">
        <v>1573</v>
      </c>
      <c r="E104" s="279">
        <v>1</v>
      </c>
      <c r="F104" s="280" t="s">
        <v>2285</v>
      </c>
      <c r="G104" s="502" t="s">
        <v>1744</v>
      </c>
      <c r="J104" s="299">
        <v>108.82</v>
      </c>
      <c r="K104" s="352"/>
      <c r="L104" s="352"/>
      <c r="M104" s="368" t="s">
        <v>204</v>
      </c>
      <c r="N104" s="260"/>
      <c r="O104" s="645"/>
      <c r="P104" s="645"/>
      <c r="Q104" s="645"/>
      <c r="R104" s="645"/>
      <c r="S104" s="645"/>
      <c r="T104" s="645"/>
      <c r="U104" s="645"/>
      <c r="V104" s="645"/>
      <c r="W104" s="645"/>
      <c r="X104" s="606"/>
      <c r="Y104" s="1"/>
    </row>
    <row r="105" spans="1:25" ht="30">
      <c r="A105" s="257">
        <v>47</v>
      </c>
      <c r="B105" s="515" t="s">
        <v>2286</v>
      </c>
      <c r="C105" s="364" t="s">
        <v>2281</v>
      </c>
      <c r="D105" s="367" t="s">
        <v>1470</v>
      </c>
      <c r="E105" s="279">
        <v>1</v>
      </c>
      <c r="F105" s="280" t="s">
        <v>2287</v>
      </c>
      <c r="G105" s="501" t="s">
        <v>2288</v>
      </c>
      <c r="J105" s="299">
        <v>108.84</v>
      </c>
      <c r="K105" s="352"/>
      <c r="L105" s="352"/>
      <c r="M105" s="368" t="s">
        <v>204</v>
      </c>
      <c r="N105" s="260"/>
      <c r="O105" s="647"/>
      <c r="P105" s="647"/>
      <c r="Q105" s="647"/>
      <c r="R105" s="647"/>
      <c r="S105" s="647"/>
      <c r="T105" s="647"/>
      <c r="U105" s="646">
        <v>1</v>
      </c>
      <c r="V105" s="645"/>
      <c r="W105" s="645"/>
      <c r="X105" s="606">
        <v>61.89</v>
      </c>
      <c r="Y105" s="1"/>
    </row>
    <row r="106" spans="1:25" ht="30">
      <c r="A106" s="257">
        <v>48</v>
      </c>
      <c r="B106" s="514" t="s">
        <v>2289</v>
      </c>
      <c r="C106" s="364" t="s">
        <v>2281</v>
      </c>
      <c r="D106" s="367" t="s">
        <v>1565</v>
      </c>
      <c r="E106" s="279">
        <v>1</v>
      </c>
      <c r="F106" s="280" t="s">
        <v>2290</v>
      </c>
      <c r="G106" s="502" t="s">
        <v>2291</v>
      </c>
      <c r="J106" s="299">
        <v>108.7</v>
      </c>
      <c r="K106" s="352"/>
      <c r="L106" s="352"/>
      <c r="M106" s="368" t="s">
        <v>204</v>
      </c>
      <c r="N106" s="260"/>
      <c r="O106" s="646"/>
      <c r="P106" s="646"/>
      <c r="Q106" s="646"/>
      <c r="R106" s="646">
        <v>1</v>
      </c>
      <c r="S106" s="645"/>
      <c r="T106" s="645"/>
      <c r="U106" s="645"/>
      <c r="V106" s="645"/>
      <c r="W106" s="645"/>
      <c r="X106" s="606">
        <v>20.46</v>
      </c>
      <c r="Y106" s="1"/>
    </row>
    <row r="107" spans="1:25" ht="30">
      <c r="A107" s="257">
        <v>49</v>
      </c>
      <c r="B107" s="514" t="s">
        <v>2292</v>
      </c>
      <c r="C107" s="364" t="s">
        <v>2281</v>
      </c>
      <c r="D107" s="367" t="s">
        <v>2293</v>
      </c>
      <c r="E107" s="279">
        <v>1</v>
      </c>
      <c r="F107" s="280" t="s">
        <v>2294</v>
      </c>
      <c r="G107" s="502" t="s">
        <v>1744</v>
      </c>
      <c r="J107" s="299">
        <v>108.74</v>
      </c>
      <c r="K107" s="352"/>
      <c r="L107" s="352"/>
      <c r="M107" s="368" t="s">
        <v>204</v>
      </c>
      <c r="N107" s="260"/>
      <c r="O107" s="645"/>
      <c r="P107" s="645"/>
      <c r="Q107" s="645"/>
      <c r="R107" s="645"/>
      <c r="S107" s="645"/>
      <c r="T107" s="645"/>
      <c r="U107" s="645"/>
      <c r="V107" s="645"/>
      <c r="W107" s="645"/>
      <c r="X107" s="606"/>
      <c r="Y107" s="1"/>
    </row>
    <row r="108" spans="1:25" ht="20.25">
      <c r="A108" s="731">
        <v>50</v>
      </c>
      <c r="B108" s="1050" t="s">
        <v>2295</v>
      </c>
      <c r="C108" s="1018" t="s">
        <v>2281</v>
      </c>
      <c r="D108" s="1053" t="s">
        <v>1575</v>
      </c>
      <c r="E108" s="279">
        <v>1</v>
      </c>
      <c r="F108" s="280" t="s">
        <v>2296</v>
      </c>
      <c r="G108" s="1054" t="s">
        <v>2297</v>
      </c>
      <c r="J108" s="734">
        <v>221.06</v>
      </c>
      <c r="K108" s="352"/>
      <c r="L108" s="352"/>
      <c r="M108" s="825" t="s">
        <v>204</v>
      </c>
      <c r="N108" s="260"/>
      <c r="O108" s="646">
        <v>1</v>
      </c>
      <c r="P108" s="645"/>
      <c r="Q108" s="645"/>
      <c r="R108" s="645"/>
      <c r="S108" s="645"/>
      <c r="T108" s="645"/>
      <c r="U108" s="645"/>
      <c r="V108" s="645"/>
      <c r="W108" s="645"/>
      <c r="X108" s="606"/>
      <c r="Y108" s="1"/>
    </row>
    <row r="109" spans="1:25" ht="20.25">
      <c r="A109" s="733"/>
      <c r="B109" s="1051"/>
      <c r="C109" s="1052"/>
      <c r="D109" s="1053"/>
      <c r="E109" s="279">
        <v>2</v>
      </c>
      <c r="F109" s="280" t="s">
        <v>2298</v>
      </c>
      <c r="G109" s="1055"/>
      <c r="J109" s="735"/>
      <c r="K109" s="352"/>
      <c r="L109" s="352"/>
      <c r="M109" s="827"/>
      <c r="N109" s="260"/>
      <c r="O109" s="645"/>
      <c r="P109" s="645"/>
      <c r="Q109" s="645"/>
      <c r="R109" s="645"/>
      <c r="S109" s="645"/>
      <c r="T109" s="645"/>
      <c r="U109" s="645"/>
      <c r="V109" s="645"/>
      <c r="W109" s="645"/>
      <c r="X109" s="606"/>
      <c r="Y109" s="1"/>
    </row>
    <row r="110" spans="1:25" ht="30">
      <c r="A110" s="257">
        <v>51</v>
      </c>
      <c r="B110" s="514" t="s">
        <v>2299</v>
      </c>
      <c r="C110" s="367" t="s">
        <v>2281</v>
      </c>
      <c r="D110" s="367" t="s">
        <v>2300</v>
      </c>
      <c r="E110" s="279">
        <v>1</v>
      </c>
      <c r="F110" s="280" t="s">
        <v>2301</v>
      </c>
      <c r="G110" s="501" t="s">
        <v>2297</v>
      </c>
      <c r="J110" s="299">
        <v>109.3</v>
      </c>
      <c r="K110" s="352"/>
      <c r="L110" s="352"/>
      <c r="M110" s="368" t="s">
        <v>204</v>
      </c>
      <c r="N110" s="260">
        <v>1</v>
      </c>
      <c r="O110" s="645"/>
      <c r="P110" s="645"/>
      <c r="Q110" s="645"/>
      <c r="R110" s="645"/>
      <c r="S110" s="645"/>
      <c r="T110" s="645"/>
      <c r="U110" s="645"/>
      <c r="V110" s="645"/>
      <c r="W110" s="645"/>
      <c r="X110" s="606"/>
      <c r="Y110" s="1"/>
    </row>
    <row r="111" spans="1:25" s="9" customFormat="1" ht="20.100000000000001" customHeight="1">
      <c r="A111" s="65"/>
      <c r="B111" s="67" t="s">
        <v>206</v>
      </c>
      <c r="C111" s="67"/>
      <c r="D111" s="36"/>
      <c r="E111" s="69">
        <f>E10+E12+E15+E17+E18+E19+E20+E21+E22+E23+E24+E26+E27+E30+E31+E34+E35+E37+E38+E47+E54+E58+E62+E64+E69+E71+E76+E79+E80+E85+E87+E88+E90+E91+E95+E96+E97+E98+E100+E101+E102+E103+E104+E105+E106+E107+E109+E110+E92+E93+E94</f>
        <v>103</v>
      </c>
      <c r="F111" s="57"/>
      <c r="G111" s="583"/>
      <c r="H111" s="57"/>
      <c r="I111" s="57"/>
      <c r="J111" s="300">
        <f>SUM(J8:J110)</f>
        <v>11423.810000000001</v>
      </c>
      <c r="K111" s="65"/>
      <c r="L111" s="65"/>
      <c r="M111" s="368"/>
      <c r="N111" s="69">
        <f>SUM(N8:N110)</f>
        <v>27</v>
      </c>
      <c r="O111" s="69">
        <f t="shared" ref="O111:X111" si="0">SUM(O8:O110)</f>
        <v>6</v>
      </c>
      <c r="P111" s="69">
        <f t="shared" si="0"/>
        <v>6</v>
      </c>
      <c r="Q111" s="69">
        <f t="shared" si="0"/>
        <v>2</v>
      </c>
      <c r="R111" s="69">
        <f t="shared" si="0"/>
        <v>7</v>
      </c>
      <c r="S111" s="69">
        <f t="shared" si="0"/>
        <v>11</v>
      </c>
      <c r="T111" s="69">
        <f t="shared" si="0"/>
        <v>7</v>
      </c>
      <c r="U111" s="69">
        <f t="shared" si="0"/>
        <v>5</v>
      </c>
      <c r="V111" s="69">
        <f t="shared" si="0"/>
        <v>22</v>
      </c>
      <c r="W111" s="69">
        <f t="shared" si="0"/>
        <v>0</v>
      </c>
      <c r="X111" s="69">
        <f t="shared" si="0"/>
        <v>2699.72</v>
      </c>
      <c r="Y111" s="65"/>
    </row>
  </sheetData>
  <mergeCells count="248">
    <mergeCell ref="X16:X17"/>
    <mergeCell ref="X36:X37"/>
    <mergeCell ref="X59:X62"/>
    <mergeCell ref="X63:X64"/>
    <mergeCell ref="X65:X69"/>
    <mergeCell ref="X70:X71"/>
    <mergeCell ref="X77:X79"/>
    <mergeCell ref="X89:X90"/>
    <mergeCell ref="X92:X95"/>
    <mergeCell ref="X81:X85"/>
    <mergeCell ref="X48:X54"/>
    <mergeCell ref="X55:X58"/>
    <mergeCell ref="X86:X87"/>
    <mergeCell ref="X25:X26"/>
    <mergeCell ref="X72:X76"/>
    <mergeCell ref="X28:X30"/>
    <mergeCell ref="X32:X34"/>
    <mergeCell ref="X39:X47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  <mergeCell ref="A11:A12"/>
    <mergeCell ref="J11:J12"/>
    <mergeCell ref="X8:X10"/>
    <mergeCell ref="X11:X12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F5:F7"/>
    <mergeCell ref="X3:Y3"/>
    <mergeCell ref="H5:H7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H36:H37"/>
    <mergeCell ref="I36:I37"/>
    <mergeCell ref="H32:H34"/>
    <mergeCell ref="I32:I34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A36:A37"/>
    <mergeCell ref="B36:B37"/>
    <mergeCell ref="C36:C37"/>
    <mergeCell ref="A32:A34"/>
    <mergeCell ref="B32:B34"/>
    <mergeCell ref="C32:C34"/>
    <mergeCell ref="B11:B12"/>
    <mergeCell ref="C11:C12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J28:J30"/>
    <mergeCell ref="M32:M34"/>
    <mergeCell ref="J36:J37"/>
    <mergeCell ref="M36:M37"/>
    <mergeCell ref="A48:A54"/>
    <mergeCell ref="J32:J34"/>
    <mergeCell ref="M108:M109"/>
    <mergeCell ref="M92:M95"/>
    <mergeCell ref="M99:M100"/>
    <mergeCell ref="K92:K95"/>
    <mergeCell ref="J99:J100"/>
    <mergeCell ref="A108:A109"/>
    <mergeCell ref="B108:B109"/>
    <mergeCell ref="C108:C109"/>
    <mergeCell ref="D108:D109"/>
    <mergeCell ref="G108:G109"/>
    <mergeCell ref="J92:J95"/>
    <mergeCell ref="C92:C95"/>
    <mergeCell ref="D92:D95"/>
    <mergeCell ref="A99:A100"/>
    <mergeCell ref="B99:B100"/>
    <mergeCell ref="C99:C100"/>
    <mergeCell ref="G99:G100"/>
    <mergeCell ref="J108:J109"/>
  </mergeCells>
  <pageMargins left="0.12" right="0.05" top="0.13" bottom="0.13" header="0.13" footer="0.13"/>
  <pageSetup paperSize="9" scale="72" orientation="landscape" r:id="rId1"/>
  <rowBreaks count="4" manualBreakCount="4">
    <brk id="27" max="24" man="1"/>
    <brk id="47" max="24" man="1"/>
    <brk id="69" max="24" man="1"/>
    <brk id="9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3"/>
  <sheetViews>
    <sheetView showGridLines="0" view="pageBreakPreview" zoomScale="85" zoomScaleSheetLayoutView="85" workbookViewId="0">
      <pane ySplit="7" topLeftCell="A8" activePane="bottomLeft" state="frozen"/>
      <selection pane="bottomLeft" activeCell="Q10" sqref="Q10"/>
    </sheetView>
  </sheetViews>
  <sheetFormatPr defaultRowHeight="15"/>
  <cols>
    <col min="1" max="1" width="3.5703125" customWidth="1"/>
    <col min="2" max="2" width="14.42578125" customWidth="1"/>
    <col min="3" max="3" width="9.85546875" customWidth="1"/>
    <col min="4" max="4" width="11.28515625" style="83" customWidth="1"/>
    <col min="5" max="5" width="4" customWidth="1"/>
    <col min="6" max="6" width="32.85546875" customWidth="1"/>
    <col min="7" max="7" width="23.5703125" style="546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83" hidden="1" customWidth="1"/>
    <col min="13" max="13" width="13" customWidth="1"/>
    <col min="14" max="14" width="2.140625" hidden="1" customWidth="1"/>
    <col min="15" max="23" width="5.7109375" customWidth="1"/>
    <col min="25" max="25" width="13.7109375" style="13" customWidth="1"/>
  </cols>
  <sheetData>
    <row r="1" spans="1:25">
      <c r="A1" s="869" t="s">
        <v>18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</row>
    <row r="2" spans="1:25" ht="15" customHeight="1">
      <c r="A2" s="990" t="str">
        <f>'Patna (West)'!A2</f>
        <v>Progress Report for the construction of SSS ( Sanc. Year 2012 - 13 )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</row>
    <row r="3" spans="1:25">
      <c r="A3" s="865" t="s">
        <v>48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799" t="str">
        <f>Summary!V3</f>
        <v>Date:-30.04.2015</v>
      </c>
      <c r="Y3" s="799"/>
    </row>
    <row r="4" spans="1:25" ht="25.5" customHeight="1">
      <c r="A4" s="1088" t="s">
        <v>1856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  <c r="O4" s="1089"/>
      <c r="P4" s="1089"/>
      <c r="Q4" s="1089"/>
      <c r="R4" s="1089"/>
      <c r="S4" s="1089"/>
      <c r="T4" s="1089"/>
      <c r="U4" s="1089"/>
      <c r="V4" s="1089"/>
      <c r="W4" s="1089"/>
      <c r="X4" s="1089"/>
      <c r="Y4" s="1090"/>
    </row>
    <row r="5" spans="1:25" ht="18" customHeight="1">
      <c r="A5" s="664" t="s">
        <v>0</v>
      </c>
      <c r="B5" s="664" t="s">
        <v>1</v>
      </c>
      <c r="C5" s="665" t="s">
        <v>2</v>
      </c>
      <c r="D5" s="664" t="s">
        <v>3</v>
      </c>
      <c r="E5" s="664" t="s">
        <v>0</v>
      </c>
      <c r="F5" s="665" t="s">
        <v>4</v>
      </c>
      <c r="G5" s="1094" t="s">
        <v>5</v>
      </c>
      <c r="H5" s="655" t="s">
        <v>209</v>
      </c>
      <c r="I5" s="664" t="s">
        <v>207</v>
      </c>
      <c r="J5" s="655" t="s">
        <v>208</v>
      </c>
      <c r="K5" s="655" t="s">
        <v>31</v>
      </c>
      <c r="L5" s="664" t="s">
        <v>1755</v>
      </c>
      <c r="M5" s="655" t="s">
        <v>32</v>
      </c>
      <c r="N5" s="705" t="s">
        <v>15</v>
      </c>
      <c r="O5" s="705"/>
      <c r="P5" s="705"/>
      <c r="Q5" s="705"/>
      <c r="R5" s="705"/>
      <c r="S5" s="705"/>
      <c r="T5" s="705"/>
      <c r="U5" s="705"/>
      <c r="V5" s="705"/>
      <c r="W5" s="705"/>
      <c r="X5" s="655" t="s">
        <v>20</v>
      </c>
      <c r="Y5" s="655" t="s">
        <v>13</v>
      </c>
    </row>
    <row r="6" spans="1:25" ht="29.25" customHeight="1">
      <c r="A6" s="664"/>
      <c r="B6" s="664"/>
      <c r="C6" s="665"/>
      <c r="D6" s="664"/>
      <c r="E6" s="664"/>
      <c r="F6" s="665"/>
      <c r="G6" s="1094"/>
      <c r="H6" s="701"/>
      <c r="I6" s="664"/>
      <c r="J6" s="701"/>
      <c r="K6" s="701"/>
      <c r="L6" s="664"/>
      <c r="M6" s="701"/>
      <c r="N6" s="860" t="s">
        <v>6</v>
      </c>
      <c r="O6" s="705" t="s">
        <v>2441</v>
      </c>
      <c r="P6" s="664" t="s">
        <v>9</v>
      </c>
      <c r="Q6" s="664" t="s">
        <v>8</v>
      </c>
      <c r="R6" s="664" t="s">
        <v>16</v>
      </c>
      <c r="S6" s="664"/>
      <c r="T6" s="664" t="s">
        <v>17</v>
      </c>
      <c r="U6" s="664"/>
      <c r="V6" s="664" t="s">
        <v>12</v>
      </c>
      <c r="W6" s="664" t="s">
        <v>7</v>
      </c>
      <c r="X6" s="701"/>
      <c r="Y6" s="701"/>
    </row>
    <row r="7" spans="1:25" ht="27.75" customHeight="1">
      <c r="A7" s="664"/>
      <c r="B7" s="664"/>
      <c r="C7" s="665"/>
      <c r="D7" s="664"/>
      <c r="E7" s="664"/>
      <c r="F7" s="665"/>
      <c r="G7" s="1094"/>
      <c r="H7" s="656"/>
      <c r="I7" s="664"/>
      <c r="J7" s="656"/>
      <c r="K7" s="656"/>
      <c r="L7" s="664"/>
      <c r="M7" s="656"/>
      <c r="N7" s="860"/>
      <c r="O7" s="705"/>
      <c r="P7" s="664"/>
      <c r="Q7" s="664"/>
      <c r="R7" s="329" t="s">
        <v>10</v>
      </c>
      <c r="S7" s="329" t="s">
        <v>11</v>
      </c>
      <c r="T7" s="329" t="s">
        <v>10</v>
      </c>
      <c r="U7" s="329" t="s">
        <v>11</v>
      </c>
      <c r="V7" s="664"/>
      <c r="W7" s="664"/>
      <c r="X7" s="656"/>
      <c r="Y7" s="656"/>
    </row>
    <row r="8" spans="1:25" ht="35.1" customHeight="1">
      <c r="A8" s="26">
        <v>1</v>
      </c>
      <c r="B8" s="430" t="s">
        <v>1005</v>
      </c>
      <c r="C8" s="387" t="s">
        <v>1006</v>
      </c>
      <c r="D8" s="517"/>
      <c r="E8" s="27">
        <v>1</v>
      </c>
      <c r="F8" s="450" t="s">
        <v>1007</v>
      </c>
      <c r="G8" s="521" t="s">
        <v>1860</v>
      </c>
      <c r="H8" s="41"/>
      <c r="J8" s="23">
        <v>111.07</v>
      </c>
      <c r="K8" s="1"/>
      <c r="L8" s="111"/>
      <c r="M8" s="23" t="s">
        <v>204</v>
      </c>
      <c r="N8" s="1"/>
      <c r="O8" s="102"/>
      <c r="P8" s="102">
        <v>1</v>
      </c>
      <c r="Q8" s="101"/>
      <c r="R8" s="101"/>
      <c r="S8" s="101"/>
      <c r="T8" s="101"/>
      <c r="U8" s="101"/>
      <c r="V8" s="101"/>
      <c r="W8" s="101"/>
      <c r="X8" s="591"/>
      <c r="Y8" s="2"/>
    </row>
    <row r="9" spans="1:25" ht="35.1" customHeight="1">
      <c r="A9" s="317">
        <v>2</v>
      </c>
      <c r="B9" s="434" t="s">
        <v>2410</v>
      </c>
      <c r="C9" s="1073" t="s">
        <v>1006</v>
      </c>
      <c r="D9" s="1091" t="s">
        <v>1665</v>
      </c>
      <c r="E9" s="27">
        <v>1</v>
      </c>
      <c r="F9" s="450" t="s">
        <v>1008</v>
      </c>
      <c r="G9" s="521" t="s">
        <v>1744</v>
      </c>
      <c r="H9" s="850"/>
      <c r="J9" s="716">
        <v>661</v>
      </c>
      <c r="K9" s="1"/>
      <c r="L9" s="825"/>
      <c r="M9" s="716" t="s">
        <v>204</v>
      </c>
      <c r="N9" s="1"/>
      <c r="O9" s="101"/>
      <c r="P9" s="101"/>
      <c r="Q9" s="101"/>
      <c r="R9" s="101"/>
      <c r="S9" s="101"/>
      <c r="T9" s="101"/>
      <c r="U9" s="101"/>
      <c r="V9" s="101"/>
      <c r="W9" s="101"/>
      <c r="X9" s="593"/>
      <c r="Y9" s="2"/>
    </row>
    <row r="10" spans="1:25" ht="35.1" customHeight="1">
      <c r="A10" s="317">
        <v>3</v>
      </c>
      <c r="B10" s="434" t="s">
        <v>2411</v>
      </c>
      <c r="C10" s="1073"/>
      <c r="D10" s="1092"/>
      <c r="E10" s="27">
        <v>1</v>
      </c>
      <c r="F10" s="450" t="s">
        <v>1009</v>
      </c>
      <c r="G10" s="521" t="s">
        <v>2416</v>
      </c>
      <c r="H10" s="850"/>
      <c r="J10" s="716"/>
      <c r="K10" s="1"/>
      <c r="L10" s="826"/>
      <c r="M10" s="716"/>
      <c r="N10" s="1"/>
      <c r="O10" s="102">
        <v>1</v>
      </c>
      <c r="P10" s="101"/>
      <c r="Q10" s="101"/>
      <c r="R10" s="101"/>
      <c r="S10" s="101"/>
      <c r="T10" s="101"/>
      <c r="U10" s="101"/>
      <c r="V10" s="101"/>
      <c r="W10" s="101"/>
      <c r="X10" s="593"/>
      <c r="Y10" s="2"/>
    </row>
    <row r="11" spans="1:25" ht="35.1" customHeight="1">
      <c r="A11" s="317">
        <v>4</v>
      </c>
      <c r="B11" s="434" t="s">
        <v>2412</v>
      </c>
      <c r="C11" s="1073"/>
      <c r="D11" s="1092"/>
      <c r="E11" s="27">
        <v>1</v>
      </c>
      <c r="F11" s="450" t="s">
        <v>1010</v>
      </c>
      <c r="G11" s="521" t="s">
        <v>2416</v>
      </c>
      <c r="H11" s="850"/>
      <c r="J11" s="716"/>
      <c r="K11" s="1"/>
      <c r="L11" s="826"/>
      <c r="M11" s="716"/>
      <c r="N11" s="1"/>
      <c r="O11" s="102">
        <v>1</v>
      </c>
      <c r="P11" s="101"/>
      <c r="Q11" s="101"/>
      <c r="R11" s="101"/>
      <c r="S11" s="101"/>
      <c r="T11" s="101"/>
      <c r="U11" s="101"/>
      <c r="V11" s="101"/>
      <c r="W11" s="101"/>
      <c r="X11" s="593"/>
      <c r="Y11" s="2"/>
    </row>
    <row r="12" spans="1:25" ht="35.1" customHeight="1">
      <c r="A12" s="317">
        <v>5</v>
      </c>
      <c r="B12" s="434" t="s">
        <v>2413</v>
      </c>
      <c r="C12" s="1073"/>
      <c r="D12" s="1092"/>
      <c r="E12" s="27">
        <v>1</v>
      </c>
      <c r="F12" s="450" t="s">
        <v>1011</v>
      </c>
      <c r="G12" s="521" t="s">
        <v>2416</v>
      </c>
      <c r="H12" s="850"/>
      <c r="J12" s="716"/>
      <c r="K12" s="1"/>
      <c r="L12" s="826"/>
      <c r="M12" s="716"/>
      <c r="N12" s="1">
        <v>1</v>
      </c>
      <c r="O12" s="101"/>
      <c r="P12" s="101"/>
      <c r="Q12" s="101"/>
      <c r="R12" s="101"/>
      <c r="S12" s="101"/>
      <c r="T12" s="101"/>
      <c r="U12" s="101"/>
      <c r="V12" s="101"/>
      <c r="W12" s="101"/>
      <c r="X12" s="593"/>
      <c r="Y12" s="2"/>
    </row>
    <row r="13" spans="1:25" ht="35.1" customHeight="1">
      <c r="A13" s="317">
        <v>6</v>
      </c>
      <c r="B13" s="434" t="s">
        <v>2414</v>
      </c>
      <c r="C13" s="1073"/>
      <c r="D13" s="1092"/>
      <c r="E13" s="27">
        <v>1</v>
      </c>
      <c r="F13" s="450" t="s">
        <v>1012</v>
      </c>
      <c r="G13" s="521" t="s">
        <v>2416</v>
      </c>
      <c r="H13" s="850"/>
      <c r="J13" s="716"/>
      <c r="K13" s="1"/>
      <c r="L13" s="826"/>
      <c r="M13" s="716"/>
      <c r="N13" s="1">
        <v>1</v>
      </c>
      <c r="O13" s="101"/>
      <c r="P13" s="101"/>
      <c r="Q13" s="101"/>
      <c r="R13" s="101"/>
      <c r="S13" s="101"/>
      <c r="T13" s="101"/>
      <c r="U13" s="101"/>
      <c r="V13" s="101"/>
      <c r="W13" s="101"/>
      <c r="X13" s="593"/>
      <c r="Y13" s="2"/>
    </row>
    <row r="14" spans="1:25" ht="35.1" customHeight="1">
      <c r="A14" s="317">
        <v>7</v>
      </c>
      <c r="B14" s="434" t="s">
        <v>2415</v>
      </c>
      <c r="C14" s="1073"/>
      <c r="D14" s="1093"/>
      <c r="E14" s="27">
        <v>1</v>
      </c>
      <c r="F14" s="450" t="s">
        <v>1013</v>
      </c>
      <c r="G14" s="521" t="s">
        <v>1744</v>
      </c>
      <c r="H14" s="850"/>
      <c r="J14" s="716"/>
      <c r="K14" s="1"/>
      <c r="L14" s="827"/>
      <c r="M14" s="716"/>
      <c r="N14" s="1"/>
      <c r="O14" s="101"/>
      <c r="P14" s="101"/>
      <c r="Q14" s="101"/>
      <c r="R14" s="101"/>
      <c r="S14" s="101"/>
      <c r="T14" s="101"/>
      <c r="U14" s="101"/>
      <c r="V14" s="101"/>
      <c r="W14" s="101"/>
      <c r="X14" s="593"/>
      <c r="Y14" s="2"/>
    </row>
    <row r="15" spans="1:25" ht="35.1" customHeight="1">
      <c r="A15" s="317">
        <v>8</v>
      </c>
      <c r="B15" s="434" t="s">
        <v>2417</v>
      </c>
      <c r="C15" s="1073" t="s">
        <v>1006</v>
      </c>
      <c r="D15" s="1091" t="s">
        <v>1666</v>
      </c>
      <c r="E15" s="27">
        <v>1</v>
      </c>
      <c r="F15" s="450" t="s">
        <v>1014</v>
      </c>
      <c r="G15" s="521" t="s">
        <v>2421</v>
      </c>
      <c r="H15" s="850"/>
      <c r="J15" s="716">
        <v>438.19</v>
      </c>
      <c r="K15" s="1"/>
      <c r="L15" s="825"/>
      <c r="M15" s="716" t="s">
        <v>204</v>
      </c>
      <c r="N15" s="1">
        <v>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593"/>
      <c r="Y15" s="2"/>
    </row>
    <row r="16" spans="1:25" ht="35.1" customHeight="1">
      <c r="A16" s="317">
        <v>9</v>
      </c>
      <c r="B16" s="434" t="s">
        <v>2418</v>
      </c>
      <c r="C16" s="1073"/>
      <c r="D16" s="1092"/>
      <c r="E16" s="27">
        <v>1</v>
      </c>
      <c r="F16" s="450" t="s">
        <v>1015</v>
      </c>
      <c r="G16" s="521" t="s">
        <v>2422</v>
      </c>
      <c r="H16" s="850"/>
      <c r="J16" s="716"/>
      <c r="K16" s="1"/>
      <c r="L16" s="826"/>
      <c r="M16" s="716"/>
      <c r="N16" s="1"/>
      <c r="O16" s="102"/>
      <c r="P16" s="102"/>
      <c r="Q16" s="102">
        <v>1</v>
      </c>
      <c r="R16" s="101"/>
      <c r="S16" s="101"/>
      <c r="T16" s="101"/>
      <c r="U16" s="101"/>
      <c r="V16" s="101"/>
      <c r="W16" s="101"/>
      <c r="X16" s="593">
        <v>13.96</v>
      </c>
      <c r="Y16" s="2"/>
    </row>
    <row r="17" spans="1:25" ht="35.1" customHeight="1">
      <c r="A17" s="317">
        <v>10</v>
      </c>
      <c r="B17" s="434" t="s">
        <v>2419</v>
      </c>
      <c r="C17" s="1073"/>
      <c r="D17" s="1092"/>
      <c r="E17" s="27">
        <v>1</v>
      </c>
      <c r="F17" s="450" t="s">
        <v>1016</v>
      </c>
      <c r="G17" s="521" t="s">
        <v>2422</v>
      </c>
      <c r="H17" s="850"/>
      <c r="J17" s="716"/>
      <c r="K17" s="1"/>
      <c r="L17" s="826"/>
      <c r="M17" s="716"/>
      <c r="N17" s="1"/>
      <c r="O17" s="102"/>
      <c r="P17" s="102">
        <v>1</v>
      </c>
      <c r="Q17" s="101"/>
      <c r="R17" s="101"/>
      <c r="S17" s="101"/>
      <c r="T17" s="101"/>
      <c r="U17" s="101"/>
      <c r="V17" s="101"/>
      <c r="W17" s="101"/>
      <c r="X17" s="593"/>
      <c r="Y17" s="2"/>
    </row>
    <row r="18" spans="1:25" ht="35.1" customHeight="1">
      <c r="A18" s="317">
        <v>11</v>
      </c>
      <c r="B18" s="434" t="s">
        <v>2420</v>
      </c>
      <c r="C18" s="1073"/>
      <c r="D18" s="1093"/>
      <c r="E18" s="27">
        <v>1</v>
      </c>
      <c r="F18" s="450" t="s">
        <v>1017</v>
      </c>
      <c r="G18" s="521" t="s">
        <v>2422</v>
      </c>
      <c r="H18" s="850"/>
      <c r="J18" s="716"/>
      <c r="K18" s="1"/>
      <c r="L18" s="827"/>
      <c r="M18" s="716"/>
      <c r="N18" s="1"/>
      <c r="O18" s="102"/>
      <c r="P18" s="102">
        <v>1</v>
      </c>
      <c r="Q18" s="101"/>
      <c r="R18" s="101"/>
      <c r="S18" s="101"/>
      <c r="T18" s="101"/>
      <c r="U18" s="101"/>
      <c r="V18" s="101"/>
      <c r="W18" s="101"/>
      <c r="X18" s="593"/>
      <c r="Y18" s="2"/>
    </row>
    <row r="19" spans="1:25" ht="35.1" customHeight="1">
      <c r="A19" s="26">
        <v>12</v>
      </c>
      <c r="B19" s="430" t="s">
        <v>1018</v>
      </c>
      <c r="C19" s="387" t="s">
        <v>1006</v>
      </c>
      <c r="D19" s="518" t="s">
        <v>1667</v>
      </c>
      <c r="E19" s="27">
        <v>1</v>
      </c>
      <c r="F19" s="450" t="s">
        <v>1019</v>
      </c>
      <c r="G19" s="544" t="s">
        <v>1699</v>
      </c>
      <c r="H19" s="41"/>
      <c r="J19" s="23">
        <v>109.1</v>
      </c>
      <c r="K19" s="1"/>
      <c r="L19" s="111" t="s">
        <v>1758</v>
      </c>
      <c r="M19" s="23" t="s">
        <v>204</v>
      </c>
      <c r="N19" s="1"/>
      <c r="O19" s="102"/>
      <c r="P19" s="102"/>
      <c r="Q19" s="102"/>
      <c r="R19" s="102"/>
      <c r="S19" s="102"/>
      <c r="T19" s="102">
        <v>1</v>
      </c>
      <c r="U19" s="101"/>
      <c r="V19" s="101"/>
      <c r="W19" s="101"/>
      <c r="X19" s="593">
        <v>49.01</v>
      </c>
      <c r="Y19" s="2"/>
    </row>
    <row r="20" spans="1:25" ht="35.1" customHeight="1">
      <c r="A20" s="745">
        <v>13</v>
      </c>
      <c r="B20" s="980" t="s">
        <v>1020</v>
      </c>
      <c r="C20" s="1073" t="s">
        <v>1021</v>
      </c>
      <c r="D20" s="1079" t="s">
        <v>1668</v>
      </c>
      <c r="E20" s="27">
        <v>1</v>
      </c>
      <c r="F20" s="450" t="s">
        <v>1022</v>
      </c>
      <c r="G20" s="1077" t="s">
        <v>1744</v>
      </c>
      <c r="H20" s="850"/>
      <c r="J20" s="716">
        <v>340.65</v>
      </c>
      <c r="K20" s="1"/>
      <c r="L20" s="111"/>
      <c r="M20" s="716" t="s">
        <v>204</v>
      </c>
      <c r="N20" s="1"/>
      <c r="O20" s="101"/>
      <c r="P20" s="101"/>
      <c r="Q20" s="101"/>
      <c r="R20" s="101"/>
      <c r="S20" s="101"/>
      <c r="T20" s="101"/>
      <c r="U20" s="101"/>
      <c r="V20" s="101"/>
      <c r="W20" s="101"/>
      <c r="X20" s="593"/>
      <c r="Y20" s="2"/>
    </row>
    <row r="21" spans="1:25" ht="35.1" customHeight="1">
      <c r="A21" s="745"/>
      <c r="B21" s="980"/>
      <c r="C21" s="1073"/>
      <c r="D21" s="1080"/>
      <c r="E21" s="27">
        <v>2</v>
      </c>
      <c r="F21" s="450" t="s">
        <v>1023</v>
      </c>
      <c r="G21" s="1082"/>
      <c r="H21" s="850"/>
      <c r="J21" s="716"/>
      <c r="K21" s="1"/>
      <c r="L21" s="111"/>
      <c r="M21" s="716"/>
      <c r="N21" s="1"/>
      <c r="O21" s="101"/>
      <c r="P21" s="101"/>
      <c r="Q21" s="101"/>
      <c r="R21" s="101"/>
      <c r="S21" s="101"/>
      <c r="T21" s="101"/>
      <c r="U21" s="101"/>
      <c r="V21" s="101"/>
      <c r="W21" s="101"/>
      <c r="X21" s="593"/>
      <c r="Y21" s="2"/>
    </row>
    <row r="22" spans="1:25" ht="35.1" customHeight="1">
      <c r="A22" s="745"/>
      <c r="B22" s="980"/>
      <c r="C22" s="1073"/>
      <c r="D22" s="1081"/>
      <c r="E22" s="27">
        <v>3</v>
      </c>
      <c r="F22" s="450" t="s">
        <v>1024</v>
      </c>
      <c r="G22" s="1078"/>
      <c r="H22" s="850"/>
      <c r="J22" s="716"/>
      <c r="K22" s="1"/>
      <c r="L22" s="111"/>
      <c r="M22" s="716"/>
      <c r="N22" s="1"/>
      <c r="O22" s="101"/>
      <c r="P22" s="101"/>
      <c r="Q22" s="101"/>
      <c r="R22" s="101"/>
      <c r="S22" s="101"/>
      <c r="T22" s="101"/>
      <c r="U22" s="101"/>
      <c r="V22" s="101"/>
      <c r="W22" s="101"/>
      <c r="X22" s="593"/>
      <c r="Y22" s="2"/>
    </row>
    <row r="23" spans="1:25" ht="35.1" customHeight="1">
      <c r="A23" s="745">
        <v>14</v>
      </c>
      <c r="B23" s="980" t="s">
        <v>1025</v>
      </c>
      <c r="C23" s="1073" t="s">
        <v>1021</v>
      </c>
      <c r="D23" s="1079" t="s">
        <v>1669</v>
      </c>
      <c r="E23" s="27">
        <v>1</v>
      </c>
      <c r="F23" s="450" t="s">
        <v>1026</v>
      </c>
      <c r="G23" s="1074" t="s">
        <v>2434</v>
      </c>
      <c r="H23" s="850"/>
      <c r="J23" s="716">
        <v>339.68</v>
      </c>
      <c r="K23" s="1"/>
      <c r="L23" s="111"/>
      <c r="M23" s="716" t="s">
        <v>204</v>
      </c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943">
        <v>15.81</v>
      </c>
      <c r="Y23" s="2"/>
    </row>
    <row r="24" spans="1:25" ht="35.1" customHeight="1">
      <c r="A24" s="745"/>
      <c r="B24" s="980"/>
      <c r="C24" s="1073"/>
      <c r="D24" s="1080"/>
      <c r="E24" s="27">
        <v>2</v>
      </c>
      <c r="F24" s="450" t="s">
        <v>1027</v>
      </c>
      <c r="G24" s="1075"/>
      <c r="H24" s="850"/>
      <c r="J24" s="716"/>
      <c r="K24" s="1"/>
      <c r="L24" s="111"/>
      <c r="M24" s="716"/>
      <c r="N24" s="1"/>
      <c r="O24" s="102"/>
      <c r="P24" s="102">
        <v>1</v>
      </c>
      <c r="Q24" s="101"/>
      <c r="R24" s="101"/>
      <c r="S24" s="101"/>
      <c r="T24" s="101"/>
      <c r="U24" s="101"/>
      <c r="V24" s="101"/>
      <c r="W24" s="101"/>
      <c r="X24" s="999"/>
      <c r="Y24" s="2"/>
    </row>
    <row r="25" spans="1:25" ht="35.1" customHeight="1">
      <c r="A25" s="745"/>
      <c r="B25" s="980"/>
      <c r="C25" s="1073"/>
      <c r="D25" s="1081"/>
      <c r="E25" s="27">
        <v>3</v>
      </c>
      <c r="F25" s="450" t="s">
        <v>1028</v>
      </c>
      <c r="G25" s="1076"/>
      <c r="H25" s="850"/>
      <c r="J25" s="716"/>
      <c r="K25" s="1"/>
      <c r="L25" s="111"/>
      <c r="M25" s="716"/>
      <c r="N25" s="1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944"/>
      <c r="Y25" s="2"/>
    </row>
    <row r="26" spans="1:25" ht="35.1" customHeight="1">
      <c r="A26" s="587">
        <v>15</v>
      </c>
      <c r="B26" s="435" t="s">
        <v>2472</v>
      </c>
      <c r="C26" s="1073" t="s">
        <v>1021</v>
      </c>
      <c r="D26" s="1079" t="s">
        <v>1670</v>
      </c>
      <c r="E26" s="27">
        <v>1</v>
      </c>
      <c r="F26" s="450" t="s">
        <v>1029</v>
      </c>
      <c r="G26" s="567" t="s">
        <v>2477</v>
      </c>
      <c r="H26" s="850"/>
      <c r="J26" s="716">
        <v>557.96</v>
      </c>
      <c r="K26" s="1"/>
      <c r="L26" s="111"/>
      <c r="M26" s="716" t="s">
        <v>204</v>
      </c>
      <c r="N26" s="1">
        <v>1</v>
      </c>
      <c r="O26" s="101"/>
      <c r="P26" s="101"/>
      <c r="Q26" s="101"/>
      <c r="R26" s="101"/>
      <c r="S26" s="101"/>
      <c r="T26" s="101"/>
      <c r="U26" s="101"/>
      <c r="V26" s="101"/>
      <c r="W26" s="101"/>
      <c r="X26" s="593"/>
      <c r="Y26" s="2"/>
    </row>
    <row r="27" spans="1:25" ht="35.1" customHeight="1">
      <c r="A27" s="587">
        <v>16</v>
      </c>
      <c r="B27" s="435" t="s">
        <v>2473</v>
      </c>
      <c r="C27" s="1073"/>
      <c r="D27" s="1080"/>
      <c r="E27" s="27">
        <v>1</v>
      </c>
      <c r="F27" s="450" t="s">
        <v>1030</v>
      </c>
      <c r="G27" s="567" t="s">
        <v>1750</v>
      </c>
      <c r="H27" s="850"/>
      <c r="J27" s="716"/>
      <c r="K27" s="1"/>
      <c r="L27" s="111"/>
      <c r="M27" s="716"/>
      <c r="N27" s="1"/>
      <c r="O27" s="102"/>
      <c r="P27" s="102"/>
      <c r="Q27" s="102">
        <v>1</v>
      </c>
      <c r="R27" s="101"/>
      <c r="S27" s="101"/>
      <c r="T27" s="101"/>
      <c r="U27" s="101"/>
      <c r="V27" s="101"/>
      <c r="W27" s="101"/>
      <c r="X27" s="593"/>
      <c r="Y27" s="2"/>
    </row>
    <row r="28" spans="1:25" ht="35.1" customHeight="1">
      <c r="A28" s="587">
        <v>17</v>
      </c>
      <c r="B28" s="435" t="s">
        <v>2474</v>
      </c>
      <c r="C28" s="1073"/>
      <c r="D28" s="1080"/>
      <c r="E28" s="27">
        <v>1</v>
      </c>
      <c r="F28" s="450" t="s">
        <v>1031</v>
      </c>
      <c r="G28" s="567" t="s">
        <v>1744</v>
      </c>
      <c r="H28" s="850"/>
      <c r="J28" s="716"/>
      <c r="K28" s="1"/>
      <c r="L28" s="111"/>
      <c r="M28" s="716"/>
      <c r="N28" s="1"/>
      <c r="O28" s="101"/>
      <c r="P28" s="101"/>
      <c r="Q28" s="101"/>
      <c r="R28" s="101"/>
      <c r="S28" s="101"/>
      <c r="T28" s="101"/>
      <c r="U28" s="101"/>
      <c r="V28" s="101"/>
      <c r="W28" s="101"/>
      <c r="X28" s="593"/>
      <c r="Y28" s="2"/>
    </row>
    <row r="29" spans="1:25" ht="35.1" customHeight="1">
      <c r="A29" s="587">
        <v>18</v>
      </c>
      <c r="B29" s="435" t="s">
        <v>2475</v>
      </c>
      <c r="C29" s="1073"/>
      <c r="D29" s="1080"/>
      <c r="E29" s="27">
        <v>1</v>
      </c>
      <c r="F29" s="450" t="s">
        <v>1032</v>
      </c>
      <c r="G29" s="567" t="s">
        <v>1744</v>
      </c>
      <c r="H29" s="850"/>
      <c r="J29" s="716"/>
      <c r="K29" s="1"/>
      <c r="L29" s="111"/>
      <c r="M29" s="716"/>
      <c r="N29" s="1"/>
      <c r="O29" s="101"/>
      <c r="P29" s="101"/>
      <c r="Q29" s="101"/>
      <c r="R29" s="101"/>
      <c r="S29" s="101"/>
      <c r="T29" s="101"/>
      <c r="U29" s="101"/>
      <c r="V29" s="101"/>
      <c r="W29" s="101"/>
      <c r="X29" s="593"/>
      <c r="Y29" s="2"/>
    </row>
    <row r="30" spans="1:25" ht="35.1" customHeight="1">
      <c r="A30" s="587">
        <v>19</v>
      </c>
      <c r="B30" s="435" t="s">
        <v>2476</v>
      </c>
      <c r="C30" s="1073"/>
      <c r="D30" s="1081"/>
      <c r="E30" s="27">
        <v>1</v>
      </c>
      <c r="F30" s="450" t="s">
        <v>1033</v>
      </c>
      <c r="G30" s="567" t="s">
        <v>1744</v>
      </c>
      <c r="H30" s="850"/>
      <c r="J30" s="716"/>
      <c r="K30" s="1"/>
      <c r="L30" s="111"/>
      <c r="M30" s="716"/>
      <c r="N30" s="1"/>
      <c r="O30" s="101"/>
      <c r="P30" s="101"/>
      <c r="Q30" s="101"/>
      <c r="R30" s="101"/>
      <c r="S30" s="101"/>
      <c r="T30" s="101"/>
      <c r="U30" s="101"/>
      <c r="V30" s="101"/>
      <c r="W30" s="101"/>
      <c r="X30" s="593"/>
      <c r="Y30" s="2"/>
    </row>
    <row r="31" spans="1:25" ht="35.1" customHeight="1">
      <c r="A31" s="745">
        <v>20</v>
      </c>
      <c r="B31" s="980" t="s">
        <v>1034</v>
      </c>
      <c r="C31" s="1073" t="s">
        <v>1021</v>
      </c>
      <c r="D31" s="1079" t="s">
        <v>1671</v>
      </c>
      <c r="E31" s="27">
        <v>1</v>
      </c>
      <c r="F31" s="450" t="s">
        <v>1035</v>
      </c>
      <c r="G31" s="1074" t="s">
        <v>1849</v>
      </c>
      <c r="H31" s="850"/>
      <c r="J31" s="716">
        <v>332.21</v>
      </c>
      <c r="K31" s="1"/>
      <c r="L31" s="111"/>
      <c r="M31" s="716" t="s">
        <v>204</v>
      </c>
      <c r="N31" s="1"/>
      <c r="O31" s="102"/>
      <c r="P31" s="102"/>
      <c r="Q31" s="102">
        <v>1</v>
      </c>
      <c r="R31" s="101"/>
      <c r="S31" s="101"/>
      <c r="T31" s="101"/>
      <c r="U31" s="101"/>
      <c r="V31" s="101"/>
      <c r="W31" s="101"/>
      <c r="X31" s="759">
        <v>25.89</v>
      </c>
      <c r="Y31" s="2"/>
    </row>
    <row r="32" spans="1:25" ht="35.1" customHeight="1">
      <c r="A32" s="745"/>
      <c r="B32" s="980"/>
      <c r="C32" s="1073"/>
      <c r="D32" s="1080"/>
      <c r="E32" s="27">
        <v>2</v>
      </c>
      <c r="F32" s="450" t="s">
        <v>1036</v>
      </c>
      <c r="G32" s="1075"/>
      <c r="H32" s="850"/>
      <c r="J32" s="716"/>
      <c r="K32" s="1"/>
      <c r="L32" s="111"/>
      <c r="M32" s="716"/>
      <c r="N32" s="1"/>
      <c r="O32" s="102">
        <v>1</v>
      </c>
      <c r="P32" s="101"/>
      <c r="Q32" s="101"/>
      <c r="R32" s="101"/>
      <c r="S32" s="101"/>
      <c r="T32" s="101"/>
      <c r="U32" s="101"/>
      <c r="V32" s="101"/>
      <c r="W32" s="101"/>
      <c r="X32" s="760"/>
      <c r="Y32" s="2"/>
    </row>
    <row r="33" spans="1:25" ht="35.1" customHeight="1">
      <c r="A33" s="745"/>
      <c r="B33" s="980"/>
      <c r="C33" s="1073"/>
      <c r="D33" s="1081"/>
      <c r="E33" s="27">
        <v>3</v>
      </c>
      <c r="F33" s="450" t="s">
        <v>1037</v>
      </c>
      <c r="G33" s="1076"/>
      <c r="H33" s="850"/>
      <c r="J33" s="716"/>
      <c r="K33" s="1"/>
      <c r="L33" s="111"/>
      <c r="M33" s="716"/>
      <c r="N33" s="1"/>
      <c r="O33" s="102"/>
      <c r="P33" s="102">
        <v>1</v>
      </c>
      <c r="Q33" s="101"/>
      <c r="R33" s="101"/>
      <c r="S33" s="101"/>
      <c r="T33" s="101"/>
      <c r="U33" s="101"/>
      <c r="V33" s="101"/>
      <c r="W33" s="101"/>
      <c r="X33" s="761"/>
      <c r="Y33" s="2"/>
    </row>
    <row r="34" spans="1:25" ht="35.1" customHeight="1">
      <c r="A34" s="745">
        <v>21</v>
      </c>
      <c r="B34" s="980" t="s">
        <v>1038</v>
      </c>
      <c r="C34" s="1073" t="s">
        <v>1021</v>
      </c>
      <c r="D34" s="1079" t="s">
        <v>1672</v>
      </c>
      <c r="E34" s="27">
        <v>1</v>
      </c>
      <c r="F34" s="450" t="s">
        <v>1039</v>
      </c>
      <c r="G34" s="1074" t="s">
        <v>1700</v>
      </c>
      <c r="H34" s="850"/>
      <c r="J34" s="716">
        <v>337.09</v>
      </c>
      <c r="K34" s="1"/>
      <c r="L34" s="825" t="s">
        <v>1758</v>
      </c>
      <c r="M34" s="716" t="s">
        <v>204</v>
      </c>
      <c r="N34" s="1"/>
      <c r="O34" s="1132"/>
      <c r="P34" s="1132"/>
      <c r="Q34" s="1132"/>
      <c r="R34" s="1132"/>
      <c r="S34" s="1133">
        <v>1</v>
      </c>
      <c r="T34" s="101"/>
      <c r="U34" s="101"/>
      <c r="V34" s="101"/>
      <c r="W34" s="101"/>
      <c r="X34" s="943">
        <v>66.69</v>
      </c>
      <c r="Y34" s="2"/>
    </row>
    <row r="35" spans="1:25" ht="35.1" customHeight="1">
      <c r="A35" s="745"/>
      <c r="B35" s="980"/>
      <c r="C35" s="1073"/>
      <c r="D35" s="1080"/>
      <c r="E35" s="27">
        <v>2</v>
      </c>
      <c r="F35" s="450" t="s">
        <v>1040</v>
      </c>
      <c r="G35" s="1075"/>
      <c r="H35" s="850"/>
      <c r="J35" s="716"/>
      <c r="K35" s="1"/>
      <c r="L35" s="826"/>
      <c r="M35" s="716"/>
      <c r="N35" s="1"/>
      <c r="O35" s="1132"/>
      <c r="P35" s="1132"/>
      <c r="Q35" s="1132"/>
      <c r="R35" s="1132"/>
      <c r="S35" s="1133">
        <v>1</v>
      </c>
      <c r="T35" s="101"/>
      <c r="U35" s="101"/>
      <c r="V35" s="101"/>
      <c r="W35" s="101"/>
      <c r="X35" s="999"/>
      <c r="Y35" s="2"/>
    </row>
    <row r="36" spans="1:25" ht="35.1" customHeight="1">
      <c r="A36" s="745"/>
      <c r="B36" s="980"/>
      <c r="C36" s="1073"/>
      <c r="D36" s="1081"/>
      <c r="E36" s="27">
        <v>3</v>
      </c>
      <c r="F36" s="450" t="s">
        <v>1041</v>
      </c>
      <c r="G36" s="1076"/>
      <c r="H36" s="850"/>
      <c r="J36" s="716"/>
      <c r="K36" s="1"/>
      <c r="L36" s="827"/>
      <c r="M36" s="716"/>
      <c r="N36" s="1"/>
      <c r="O36" s="1132"/>
      <c r="P36" s="1132"/>
      <c r="Q36" s="1133">
        <v>1</v>
      </c>
      <c r="R36" s="1131"/>
      <c r="S36" s="1131"/>
      <c r="T36" s="101"/>
      <c r="U36" s="101"/>
      <c r="V36" s="101"/>
      <c r="W36" s="101"/>
      <c r="X36" s="944"/>
      <c r="Y36" s="2"/>
    </row>
    <row r="37" spans="1:25" ht="35.1" customHeight="1">
      <c r="A37" s="745">
        <v>22</v>
      </c>
      <c r="B37" s="871" t="s">
        <v>1042</v>
      </c>
      <c r="C37" s="1073" t="s">
        <v>1021</v>
      </c>
      <c r="D37" s="1079" t="s">
        <v>1673</v>
      </c>
      <c r="E37" s="27">
        <v>1</v>
      </c>
      <c r="F37" s="450" t="s">
        <v>1043</v>
      </c>
      <c r="G37" s="1077" t="s">
        <v>1744</v>
      </c>
      <c r="H37" s="850"/>
      <c r="J37" s="716">
        <v>565.95000000000005</v>
      </c>
      <c r="K37" s="1"/>
      <c r="L37" s="111"/>
      <c r="M37" s="716" t="s">
        <v>204</v>
      </c>
      <c r="N37" s="1"/>
      <c r="O37" s="101"/>
      <c r="P37" s="101"/>
      <c r="Q37" s="101"/>
      <c r="R37" s="101"/>
      <c r="S37" s="101"/>
      <c r="T37" s="101"/>
      <c r="U37" s="101"/>
      <c r="V37" s="101"/>
      <c r="W37" s="101"/>
      <c r="X37" s="593"/>
      <c r="Y37" s="2"/>
    </row>
    <row r="38" spans="1:25" ht="35.1" customHeight="1">
      <c r="A38" s="745"/>
      <c r="B38" s="1086"/>
      <c r="C38" s="1073"/>
      <c r="D38" s="1080"/>
      <c r="E38" s="27">
        <v>2</v>
      </c>
      <c r="F38" s="450" t="s">
        <v>1044</v>
      </c>
      <c r="G38" s="1086"/>
      <c r="H38" s="850"/>
      <c r="J38" s="716"/>
      <c r="K38" s="1"/>
      <c r="L38" s="111"/>
      <c r="M38" s="716"/>
      <c r="N38" s="1"/>
      <c r="O38" s="101"/>
      <c r="P38" s="101"/>
      <c r="Q38" s="101"/>
      <c r="R38" s="101"/>
      <c r="S38" s="101"/>
      <c r="T38" s="101"/>
      <c r="U38" s="101"/>
      <c r="V38" s="101"/>
      <c r="W38" s="101"/>
      <c r="X38" s="593"/>
      <c r="Y38" s="2"/>
    </row>
    <row r="39" spans="1:25" ht="35.1" customHeight="1">
      <c r="A39" s="745"/>
      <c r="B39" s="1086"/>
      <c r="C39" s="1073"/>
      <c r="D39" s="1080"/>
      <c r="E39" s="27">
        <v>3</v>
      </c>
      <c r="F39" s="450" t="s">
        <v>1045</v>
      </c>
      <c r="G39" s="1086"/>
      <c r="H39" s="850"/>
      <c r="J39" s="716"/>
      <c r="K39" s="1"/>
      <c r="L39" s="111"/>
      <c r="M39" s="716"/>
      <c r="N39" s="1"/>
      <c r="O39" s="101"/>
      <c r="P39" s="101"/>
      <c r="Q39" s="101"/>
      <c r="R39" s="101"/>
      <c r="S39" s="101"/>
      <c r="T39" s="101"/>
      <c r="U39" s="101"/>
      <c r="V39" s="101"/>
      <c r="W39" s="101"/>
      <c r="X39" s="593"/>
      <c r="Y39" s="2"/>
    </row>
    <row r="40" spans="1:25" ht="35.1" customHeight="1">
      <c r="A40" s="745"/>
      <c r="B40" s="1086"/>
      <c r="C40" s="1073"/>
      <c r="D40" s="1080"/>
      <c r="E40" s="27">
        <v>4</v>
      </c>
      <c r="F40" s="450" t="s">
        <v>1046</v>
      </c>
      <c r="G40" s="1086"/>
      <c r="H40" s="850"/>
      <c r="J40" s="716"/>
      <c r="K40" s="1"/>
      <c r="L40" s="111"/>
      <c r="M40" s="716"/>
      <c r="N40" s="1"/>
      <c r="O40" s="101"/>
      <c r="P40" s="101"/>
      <c r="Q40" s="101"/>
      <c r="R40" s="101"/>
      <c r="S40" s="101"/>
      <c r="T40" s="101"/>
      <c r="U40" s="101"/>
      <c r="V40" s="101"/>
      <c r="W40" s="101"/>
      <c r="X40" s="593"/>
      <c r="Y40" s="2"/>
    </row>
    <row r="41" spans="1:25" ht="35.1" customHeight="1">
      <c r="A41" s="745"/>
      <c r="B41" s="1087"/>
      <c r="C41" s="1073"/>
      <c r="D41" s="1081"/>
      <c r="E41" s="27">
        <v>5</v>
      </c>
      <c r="F41" s="450" t="s">
        <v>1047</v>
      </c>
      <c r="G41" s="1087"/>
      <c r="H41" s="850"/>
      <c r="J41" s="716"/>
      <c r="K41" s="1"/>
      <c r="L41" s="111"/>
      <c r="M41" s="716"/>
      <c r="N41" s="1"/>
      <c r="O41" s="101"/>
      <c r="P41" s="101"/>
      <c r="Q41" s="101"/>
      <c r="R41" s="101"/>
      <c r="S41" s="101"/>
      <c r="T41" s="101"/>
      <c r="U41" s="101"/>
      <c r="V41" s="101"/>
      <c r="W41" s="101"/>
      <c r="X41" s="593"/>
      <c r="Y41" s="2"/>
    </row>
    <row r="42" spans="1:25" ht="35.1" customHeight="1">
      <c r="A42" s="26">
        <v>23</v>
      </c>
      <c r="B42" s="430" t="s">
        <v>1048</v>
      </c>
      <c r="C42" s="387" t="s">
        <v>1021</v>
      </c>
      <c r="D42" s="519" t="s">
        <v>1674</v>
      </c>
      <c r="E42" s="27">
        <v>1</v>
      </c>
      <c r="F42" s="450" t="s">
        <v>1049</v>
      </c>
      <c r="G42" s="544" t="s">
        <v>1756</v>
      </c>
      <c r="H42" s="41"/>
      <c r="J42" s="23">
        <v>106.38</v>
      </c>
      <c r="K42" s="1"/>
      <c r="L42" s="111" t="s">
        <v>1758</v>
      </c>
      <c r="M42" s="23" t="s">
        <v>204</v>
      </c>
      <c r="N42" s="1"/>
      <c r="O42" s="102"/>
      <c r="P42" s="102"/>
      <c r="Q42" s="102"/>
      <c r="R42" s="102"/>
      <c r="S42" s="102"/>
      <c r="T42" s="102"/>
      <c r="U42" s="102"/>
      <c r="V42" s="102">
        <v>1</v>
      </c>
      <c r="W42" s="101"/>
      <c r="X42" s="593">
        <v>82.22</v>
      </c>
      <c r="Y42" s="2"/>
    </row>
    <row r="43" spans="1:25" ht="35.1" customHeight="1">
      <c r="A43" s="587">
        <v>24</v>
      </c>
      <c r="B43" s="435" t="s">
        <v>2483</v>
      </c>
      <c r="C43" s="1073" t="s">
        <v>1021</v>
      </c>
      <c r="D43" s="1079" t="s">
        <v>1675</v>
      </c>
      <c r="E43" s="27">
        <v>1</v>
      </c>
      <c r="F43" s="450" t="s">
        <v>1050</v>
      </c>
      <c r="G43" s="567" t="s">
        <v>1744</v>
      </c>
      <c r="H43" s="850"/>
      <c r="J43" s="716">
        <v>452.14</v>
      </c>
      <c r="K43" s="1"/>
      <c r="L43" s="111"/>
      <c r="M43" s="716" t="s">
        <v>204</v>
      </c>
      <c r="N43" s="1"/>
      <c r="O43" s="101"/>
      <c r="P43" s="101"/>
      <c r="Q43" s="101"/>
      <c r="R43" s="101"/>
      <c r="S43" s="101"/>
      <c r="T43" s="101"/>
      <c r="U43" s="101"/>
      <c r="V43" s="101"/>
      <c r="W43" s="101"/>
      <c r="X43" s="593"/>
      <c r="Y43" s="2"/>
    </row>
    <row r="44" spans="1:25" ht="35.1" customHeight="1">
      <c r="A44" s="587">
        <v>25</v>
      </c>
      <c r="B44" s="435" t="s">
        <v>2484</v>
      </c>
      <c r="C44" s="1073"/>
      <c r="D44" s="1080"/>
      <c r="E44" s="27">
        <v>1</v>
      </c>
      <c r="F44" s="450" t="s">
        <v>1051</v>
      </c>
      <c r="G44" s="567" t="s">
        <v>1744</v>
      </c>
      <c r="H44" s="850"/>
      <c r="J44" s="716"/>
      <c r="K44" s="1"/>
      <c r="L44" s="111"/>
      <c r="M44" s="716"/>
      <c r="N44" s="1"/>
      <c r="O44" s="101"/>
      <c r="P44" s="101"/>
      <c r="Q44" s="101"/>
      <c r="R44" s="101"/>
      <c r="S44" s="101"/>
      <c r="T44" s="101"/>
      <c r="U44" s="101"/>
      <c r="V44" s="101"/>
      <c r="W44" s="101"/>
      <c r="X44" s="593"/>
      <c r="Y44" s="2"/>
    </row>
    <row r="45" spans="1:25" ht="35.1" customHeight="1">
      <c r="A45" s="587">
        <v>26</v>
      </c>
      <c r="B45" s="435" t="s">
        <v>2485</v>
      </c>
      <c r="C45" s="1073"/>
      <c r="D45" s="1080"/>
      <c r="E45" s="27">
        <v>1</v>
      </c>
      <c r="F45" s="450" t="s">
        <v>1052</v>
      </c>
      <c r="G45" s="400" t="s">
        <v>1756</v>
      </c>
      <c r="H45" s="850"/>
      <c r="J45" s="716"/>
      <c r="K45" s="1"/>
      <c r="L45" s="111"/>
      <c r="M45" s="716"/>
      <c r="N45" s="1"/>
      <c r="O45" s="1134"/>
      <c r="P45" s="1134"/>
      <c r="Q45" s="1134">
        <v>1</v>
      </c>
      <c r="R45" s="101"/>
      <c r="S45" s="101"/>
      <c r="T45" s="101"/>
      <c r="U45" s="101"/>
      <c r="V45" s="101"/>
      <c r="W45" s="101"/>
      <c r="X45" s="593"/>
      <c r="Y45" s="2"/>
    </row>
    <row r="46" spans="1:25" ht="35.1" customHeight="1">
      <c r="A46" s="587">
        <v>27</v>
      </c>
      <c r="B46" s="435" t="s">
        <v>2486</v>
      </c>
      <c r="C46" s="1073"/>
      <c r="D46" s="1081"/>
      <c r="E46" s="27">
        <v>1</v>
      </c>
      <c r="F46" s="450" t="s">
        <v>1053</v>
      </c>
      <c r="G46" s="567" t="s">
        <v>1744</v>
      </c>
      <c r="H46" s="850"/>
      <c r="J46" s="716"/>
      <c r="K46" s="1"/>
      <c r="L46" s="111"/>
      <c r="M46" s="716"/>
      <c r="N46" s="1"/>
      <c r="O46" s="101"/>
      <c r="P46" s="101"/>
      <c r="Q46" s="101"/>
      <c r="R46" s="101"/>
      <c r="S46" s="101"/>
      <c r="T46" s="101"/>
      <c r="U46" s="101"/>
      <c r="V46" s="101"/>
      <c r="W46" s="101"/>
      <c r="X46" s="593"/>
      <c r="Y46" s="2"/>
    </row>
    <row r="47" spans="1:25" ht="35.1" customHeight="1">
      <c r="A47" s="745">
        <v>28</v>
      </c>
      <c r="B47" s="980" t="s">
        <v>1054</v>
      </c>
      <c r="C47" s="1073" t="s">
        <v>1021</v>
      </c>
      <c r="D47" s="1083" t="s">
        <v>1676</v>
      </c>
      <c r="E47" s="27">
        <v>1</v>
      </c>
      <c r="F47" s="524" t="s">
        <v>1055</v>
      </c>
      <c r="G47" s="1077" t="s">
        <v>1744</v>
      </c>
      <c r="H47" s="850"/>
      <c r="J47" s="716">
        <v>449.51</v>
      </c>
      <c r="K47" s="1"/>
      <c r="L47" s="111"/>
      <c r="M47" s="716" t="s">
        <v>204</v>
      </c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593"/>
      <c r="Y47" s="2"/>
    </row>
    <row r="48" spans="1:25" ht="35.1" customHeight="1">
      <c r="A48" s="745"/>
      <c r="B48" s="980"/>
      <c r="C48" s="1073"/>
      <c r="D48" s="1084"/>
      <c r="E48" s="27">
        <v>2</v>
      </c>
      <c r="F48" s="450" t="s">
        <v>1056</v>
      </c>
      <c r="G48" s="1082"/>
      <c r="H48" s="850"/>
      <c r="J48" s="716"/>
      <c r="K48" s="1"/>
      <c r="L48" s="111"/>
      <c r="M48" s="716"/>
      <c r="N48" s="1"/>
      <c r="O48" s="101"/>
      <c r="P48" s="101"/>
      <c r="Q48" s="101"/>
      <c r="R48" s="101"/>
      <c r="S48" s="101"/>
      <c r="T48" s="101"/>
      <c r="U48" s="101"/>
      <c r="V48" s="101"/>
      <c r="W48" s="101"/>
      <c r="X48" s="593"/>
      <c r="Y48" s="2"/>
    </row>
    <row r="49" spans="1:25" ht="35.1" customHeight="1">
      <c r="A49" s="745"/>
      <c r="B49" s="980"/>
      <c r="C49" s="1073"/>
      <c r="D49" s="1084"/>
      <c r="E49" s="27">
        <v>3</v>
      </c>
      <c r="F49" s="450" t="s">
        <v>1057</v>
      </c>
      <c r="G49" s="1082"/>
      <c r="H49" s="850"/>
      <c r="J49" s="716"/>
      <c r="K49" s="1"/>
      <c r="L49" s="111"/>
      <c r="M49" s="716"/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593"/>
      <c r="Y49" s="2"/>
    </row>
    <row r="50" spans="1:25" ht="35.1" customHeight="1">
      <c r="A50" s="745"/>
      <c r="B50" s="980"/>
      <c r="C50" s="1073"/>
      <c r="D50" s="1085"/>
      <c r="E50" s="27">
        <v>4</v>
      </c>
      <c r="F50" s="450" t="s">
        <v>1058</v>
      </c>
      <c r="G50" s="1078"/>
      <c r="H50" s="850"/>
      <c r="J50" s="716"/>
      <c r="K50" s="1"/>
      <c r="L50" s="111"/>
      <c r="M50" s="716"/>
      <c r="N50" s="1"/>
      <c r="O50" s="101"/>
      <c r="P50" s="101"/>
      <c r="Q50" s="101"/>
      <c r="R50" s="101"/>
      <c r="S50" s="101"/>
      <c r="T50" s="101"/>
      <c r="U50" s="101"/>
      <c r="V50" s="101"/>
      <c r="W50" s="101"/>
      <c r="X50" s="593"/>
      <c r="Y50" s="2"/>
    </row>
    <row r="51" spans="1:25" ht="35.1" customHeight="1">
      <c r="A51" s="26">
        <v>29</v>
      </c>
      <c r="B51" s="430" t="s">
        <v>1059</v>
      </c>
      <c r="C51" s="387" t="s">
        <v>1021</v>
      </c>
      <c r="D51" s="519" t="s">
        <v>1677</v>
      </c>
      <c r="E51" s="27">
        <v>1</v>
      </c>
      <c r="F51" s="450" t="s">
        <v>1060</v>
      </c>
      <c r="G51" s="544" t="s">
        <v>1701</v>
      </c>
      <c r="H51" s="41"/>
      <c r="J51" s="23">
        <v>113.49</v>
      </c>
      <c r="K51" s="1"/>
      <c r="L51" s="111" t="s">
        <v>1758</v>
      </c>
      <c r="M51" s="23" t="s">
        <v>204</v>
      </c>
      <c r="N51" s="1"/>
      <c r="O51" s="102"/>
      <c r="P51" s="102"/>
      <c r="Q51" s="102"/>
      <c r="R51" s="102"/>
      <c r="S51" s="102"/>
      <c r="T51" s="102"/>
      <c r="U51" s="102"/>
      <c r="V51" s="102">
        <v>1</v>
      </c>
      <c r="W51" s="101"/>
      <c r="X51" s="593">
        <v>105.46</v>
      </c>
      <c r="Y51" s="2"/>
    </row>
    <row r="52" spans="1:25" ht="35.1" customHeight="1">
      <c r="A52" s="745">
        <v>30</v>
      </c>
      <c r="B52" s="980" t="s">
        <v>1061</v>
      </c>
      <c r="C52" s="1073" t="s">
        <v>1021</v>
      </c>
      <c r="D52" s="1079" t="s">
        <v>1678</v>
      </c>
      <c r="E52" s="27">
        <v>1</v>
      </c>
      <c r="F52" s="450" t="s">
        <v>1062</v>
      </c>
      <c r="G52" s="1074" t="s">
        <v>1702</v>
      </c>
      <c r="H52" s="850"/>
      <c r="J52" s="716">
        <v>334.39</v>
      </c>
      <c r="K52" s="1"/>
      <c r="L52" s="825" t="s">
        <v>1758</v>
      </c>
      <c r="M52" s="716" t="s">
        <v>204</v>
      </c>
      <c r="N52" s="1"/>
      <c r="O52" s="102"/>
      <c r="P52" s="102"/>
      <c r="Q52" s="102"/>
      <c r="R52" s="102"/>
      <c r="S52" s="102"/>
      <c r="T52" s="102"/>
      <c r="U52" s="102">
        <v>1</v>
      </c>
      <c r="V52" s="101"/>
      <c r="W52" s="101"/>
      <c r="X52" s="943">
        <v>149.05000000000001</v>
      </c>
      <c r="Y52" s="2"/>
    </row>
    <row r="53" spans="1:25" ht="35.1" customHeight="1">
      <c r="A53" s="745"/>
      <c r="B53" s="980"/>
      <c r="C53" s="1073"/>
      <c r="D53" s="1080"/>
      <c r="E53" s="27">
        <v>2</v>
      </c>
      <c r="F53" s="450" t="s">
        <v>1063</v>
      </c>
      <c r="G53" s="1075"/>
      <c r="H53" s="850"/>
      <c r="J53" s="716"/>
      <c r="K53" s="1"/>
      <c r="L53" s="826"/>
      <c r="M53" s="716"/>
      <c r="N53" s="1"/>
      <c r="O53" s="102"/>
      <c r="P53" s="102"/>
      <c r="Q53" s="102"/>
      <c r="R53" s="102"/>
      <c r="S53" s="102"/>
      <c r="T53" s="102"/>
      <c r="U53" s="102">
        <v>1</v>
      </c>
      <c r="V53" s="101"/>
      <c r="W53" s="101"/>
      <c r="X53" s="999"/>
      <c r="Y53" s="2"/>
    </row>
    <row r="54" spans="1:25" ht="35.1" customHeight="1">
      <c r="A54" s="745"/>
      <c r="B54" s="980"/>
      <c r="C54" s="1073"/>
      <c r="D54" s="1081"/>
      <c r="E54" s="27">
        <v>3</v>
      </c>
      <c r="F54" s="450" t="s">
        <v>704</v>
      </c>
      <c r="G54" s="1076"/>
      <c r="H54" s="850"/>
      <c r="J54" s="716"/>
      <c r="K54" s="1"/>
      <c r="L54" s="827"/>
      <c r="M54" s="716"/>
      <c r="N54" s="1"/>
      <c r="O54" s="102"/>
      <c r="P54" s="102"/>
      <c r="Q54" s="102"/>
      <c r="R54" s="102"/>
      <c r="S54" s="102"/>
      <c r="T54" s="102"/>
      <c r="U54" s="102">
        <v>1</v>
      </c>
      <c r="V54" s="101"/>
      <c r="W54" s="101"/>
      <c r="X54" s="944"/>
      <c r="Y54" s="2"/>
    </row>
    <row r="55" spans="1:25" ht="35.1" customHeight="1">
      <c r="A55" s="587">
        <v>31</v>
      </c>
      <c r="B55" s="435" t="s">
        <v>2478</v>
      </c>
      <c r="C55" s="1073" t="s">
        <v>1021</v>
      </c>
      <c r="D55" s="1079" t="s">
        <v>1679</v>
      </c>
      <c r="E55" s="27">
        <v>1</v>
      </c>
      <c r="F55" s="450" t="s">
        <v>1064</v>
      </c>
      <c r="G55" s="400" t="s">
        <v>2482</v>
      </c>
      <c r="H55" s="850"/>
      <c r="J55" s="716">
        <v>444.88</v>
      </c>
      <c r="K55" s="1"/>
      <c r="L55" s="111"/>
      <c r="M55" s="716" t="s">
        <v>204</v>
      </c>
      <c r="N55" s="1">
        <v>1</v>
      </c>
      <c r="O55" s="101"/>
      <c r="P55" s="101"/>
      <c r="Q55" s="101"/>
      <c r="R55" s="101"/>
      <c r="S55" s="101"/>
      <c r="T55" s="101"/>
      <c r="U55" s="101"/>
      <c r="V55" s="101"/>
      <c r="W55" s="101"/>
      <c r="X55" s="593"/>
      <c r="Y55" s="2"/>
    </row>
    <row r="56" spans="1:25" ht="35.1" customHeight="1">
      <c r="A56" s="587">
        <v>32</v>
      </c>
      <c r="B56" s="435" t="s">
        <v>2479</v>
      </c>
      <c r="C56" s="1073"/>
      <c r="D56" s="1080"/>
      <c r="E56" s="27">
        <v>1</v>
      </c>
      <c r="F56" s="450" t="s">
        <v>1065</v>
      </c>
      <c r="G56" s="400" t="s">
        <v>1863</v>
      </c>
      <c r="H56" s="850"/>
      <c r="J56" s="716"/>
      <c r="K56" s="1"/>
      <c r="L56" s="111"/>
      <c r="M56" s="716"/>
      <c r="N56" s="1">
        <v>1</v>
      </c>
      <c r="O56" s="101"/>
      <c r="P56" s="101"/>
      <c r="Q56" s="101"/>
      <c r="R56" s="101"/>
      <c r="S56" s="101"/>
      <c r="T56" s="101"/>
      <c r="U56" s="101"/>
      <c r="V56" s="101"/>
      <c r="W56" s="101"/>
      <c r="X56" s="593"/>
      <c r="Y56" s="2"/>
    </row>
    <row r="57" spans="1:25" ht="35.1" customHeight="1">
      <c r="A57" s="587">
        <v>33</v>
      </c>
      <c r="B57" s="435" t="s">
        <v>2480</v>
      </c>
      <c r="C57" s="1073"/>
      <c r="D57" s="1080"/>
      <c r="E57" s="27">
        <v>1</v>
      </c>
      <c r="F57" s="450" t="s">
        <v>1066</v>
      </c>
      <c r="G57" s="567" t="s">
        <v>1744</v>
      </c>
      <c r="H57" s="850"/>
      <c r="J57" s="716"/>
      <c r="K57" s="1"/>
      <c r="L57" s="111"/>
      <c r="M57" s="716"/>
      <c r="N57" s="1"/>
      <c r="O57" s="101"/>
      <c r="P57" s="101"/>
      <c r="Q57" s="101"/>
      <c r="R57" s="101"/>
      <c r="S57" s="101"/>
      <c r="T57" s="101"/>
      <c r="U57" s="101"/>
      <c r="V57" s="101"/>
      <c r="W57" s="101"/>
      <c r="X57" s="593"/>
      <c r="Y57" s="2"/>
    </row>
    <row r="58" spans="1:25" ht="35.1" customHeight="1">
      <c r="A58" s="587">
        <v>34</v>
      </c>
      <c r="B58" s="435" t="s">
        <v>2481</v>
      </c>
      <c r="C58" s="1073"/>
      <c r="D58" s="1081"/>
      <c r="E58" s="27">
        <v>1</v>
      </c>
      <c r="F58" s="450" t="s">
        <v>1067</v>
      </c>
      <c r="G58" s="567" t="s">
        <v>1744</v>
      </c>
      <c r="H58" s="850"/>
      <c r="J58" s="716"/>
      <c r="K58" s="1"/>
      <c r="L58" s="111"/>
      <c r="M58" s="716"/>
      <c r="N58" s="1"/>
      <c r="O58" s="101"/>
      <c r="P58" s="101"/>
      <c r="Q58" s="101"/>
      <c r="R58" s="101"/>
      <c r="S58" s="101"/>
      <c r="T58" s="101"/>
      <c r="U58" s="101"/>
      <c r="V58" s="101"/>
      <c r="W58" s="101"/>
      <c r="X58" s="593"/>
      <c r="Y58" s="2"/>
    </row>
    <row r="59" spans="1:25" ht="35.1" customHeight="1">
      <c r="A59" s="317">
        <v>35</v>
      </c>
      <c r="B59" s="434" t="s">
        <v>2423</v>
      </c>
      <c r="C59" s="1073" t="s">
        <v>1021</v>
      </c>
      <c r="D59" s="1079" t="s">
        <v>1680</v>
      </c>
      <c r="E59" s="56">
        <v>1</v>
      </c>
      <c r="F59" s="450" t="s">
        <v>1068</v>
      </c>
      <c r="G59" s="521" t="s">
        <v>2429</v>
      </c>
      <c r="H59" s="850"/>
      <c r="J59" s="716">
        <v>666.63</v>
      </c>
      <c r="K59" s="1"/>
      <c r="L59" s="111"/>
      <c r="M59" s="716" t="s">
        <v>204</v>
      </c>
      <c r="N59" s="1">
        <v>1</v>
      </c>
      <c r="O59" s="101"/>
      <c r="P59" s="101"/>
      <c r="Q59" s="101"/>
      <c r="R59" s="101"/>
      <c r="S59" s="101"/>
      <c r="T59" s="101"/>
      <c r="U59" s="101"/>
      <c r="V59" s="101"/>
      <c r="W59" s="101"/>
      <c r="X59" s="593"/>
      <c r="Y59" s="2"/>
    </row>
    <row r="60" spans="1:25" ht="35.1" customHeight="1">
      <c r="A60" s="317">
        <v>36</v>
      </c>
      <c r="B60" s="434" t="s">
        <v>2424</v>
      </c>
      <c r="C60" s="1073"/>
      <c r="D60" s="1080"/>
      <c r="E60" s="56">
        <v>1</v>
      </c>
      <c r="F60" s="450" t="s">
        <v>1069</v>
      </c>
      <c r="G60" s="521" t="s">
        <v>1744</v>
      </c>
      <c r="H60" s="850"/>
      <c r="J60" s="716"/>
      <c r="K60" s="1"/>
      <c r="L60" s="111"/>
      <c r="M60" s="716"/>
      <c r="N60" s="1"/>
      <c r="O60" s="101"/>
      <c r="P60" s="101"/>
      <c r="Q60" s="101"/>
      <c r="R60" s="101"/>
      <c r="S60" s="101"/>
      <c r="T60" s="101"/>
      <c r="U60" s="101"/>
      <c r="V60" s="101"/>
      <c r="W60" s="101"/>
      <c r="X60" s="593"/>
      <c r="Y60" s="2"/>
    </row>
    <row r="61" spans="1:25" ht="35.1" customHeight="1">
      <c r="A61" s="317">
        <v>37</v>
      </c>
      <c r="B61" s="434" t="s">
        <v>2425</v>
      </c>
      <c r="C61" s="1073"/>
      <c r="D61" s="1080"/>
      <c r="E61" s="56">
        <v>1</v>
      </c>
      <c r="F61" s="450" t="s">
        <v>1070</v>
      </c>
      <c r="G61" s="521" t="s">
        <v>1744</v>
      </c>
      <c r="H61" s="850"/>
      <c r="J61" s="716"/>
      <c r="K61" s="1"/>
      <c r="L61" s="111"/>
      <c r="M61" s="716"/>
      <c r="N61" s="1"/>
      <c r="O61" s="101"/>
      <c r="P61" s="101"/>
      <c r="Q61" s="101"/>
      <c r="R61" s="101"/>
      <c r="S61" s="101"/>
      <c r="T61" s="101"/>
      <c r="U61" s="101"/>
      <c r="V61" s="101"/>
      <c r="W61" s="101"/>
      <c r="X61" s="593"/>
      <c r="Y61" s="2"/>
    </row>
    <row r="62" spans="1:25" ht="35.1" customHeight="1">
      <c r="A62" s="317">
        <v>38</v>
      </c>
      <c r="B62" s="434" t="s">
        <v>2426</v>
      </c>
      <c r="C62" s="1073"/>
      <c r="D62" s="1080"/>
      <c r="E62" s="56">
        <v>1</v>
      </c>
      <c r="F62" s="450" t="s">
        <v>1071</v>
      </c>
      <c r="G62" s="521" t="s">
        <v>2494</v>
      </c>
      <c r="H62" s="850"/>
      <c r="J62" s="716"/>
      <c r="K62" s="1"/>
      <c r="L62" s="111"/>
      <c r="M62" s="716"/>
      <c r="N62" s="1"/>
      <c r="O62" s="102">
        <v>1</v>
      </c>
      <c r="P62" s="101"/>
      <c r="Q62" s="101"/>
      <c r="R62" s="101"/>
      <c r="S62" s="101"/>
      <c r="T62" s="101"/>
      <c r="U62" s="101"/>
      <c r="V62" s="101"/>
      <c r="W62" s="101"/>
      <c r="X62" s="593"/>
      <c r="Y62" s="2"/>
    </row>
    <row r="63" spans="1:25" ht="35.1" customHeight="1">
      <c r="A63" s="317">
        <v>39</v>
      </c>
      <c r="B63" s="434" t="s">
        <v>2427</v>
      </c>
      <c r="C63" s="1073"/>
      <c r="D63" s="1080"/>
      <c r="E63" s="56">
        <v>1</v>
      </c>
      <c r="F63" s="450" t="s">
        <v>1072</v>
      </c>
      <c r="G63" s="521" t="s">
        <v>1744</v>
      </c>
      <c r="H63" s="850"/>
      <c r="J63" s="716"/>
      <c r="K63" s="1"/>
      <c r="L63" s="111"/>
      <c r="M63" s="716"/>
      <c r="N63" s="1"/>
      <c r="O63" s="101"/>
      <c r="P63" s="101"/>
      <c r="Q63" s="101"/>
      <c r="R63" s="101"/>
      <c r="S63" s="101"/>
      <c r="T63" s="101"/>
      <c r="U63" s="101"/>
      <c r="V63" s="101"/>
      <c r="W63" s="101"/>
      <c r="X63" s="593"/>
      <c r="Y63" s="2"/>
    </row>
    <row r="64" spans="1:25" ht="35.1" customHeight="1">
      <c r="A64" s="317">
        <v>40</v>
      </c>
      <c r="B64" s="434" t="s">
        <v>2428</v>
      </c>
      <c r="C64" s="1073"/>
      <c r="D64" s="1081"/>
      <c r="E64" s="56">
        <v>1</v>
      </c>
      <c r="F64" s="450" t="s">
        <v>1073</v>
      </c>
      <c r="G64" s="521" t="s">
        <v>1744</v>
      </c>
      <c r="H64" s="850"/>
      <c r="J64" s="716"/>
      <c r="K64" s="1"/>
      <c r="L64" s="111"/>
      <c r="M64" s="716"/>
      <c r="N64" s="1"/>
      <c r="O64" s="101"/>
      <c r="P64" s="101"/>
      <c r="Q64" s="101"/>
      <c r="R64" s="101"/>
      <c r="S64" s="101"/>
      <c r="T64" s="101"/>
      <c r="U64" s="101"/>
      <c r="V64" s="101"/>
      <c r="W64" s="101"/>
      <c r="X64" s="593"/>
      <c r="Y64" s="2"/>
    </row>
    <row r="65" spans="1:25" ht="35.1" customHeight="1">
      <c r="A65" s="317">
        <v>41</v>
      </c>
      <c r="B65" s="435" t="s">
        <v>2431</v>
      </c>
      <c r="C65" s="1073" t="s">
        <v>1021</v>
      </c>
      <c r="D65" s="1079" t="s">
        <v>1681</v>
      </c>
      <c r="E65" s="27">
        <v>1</v>
      </c>
      <c r="F65" s="450" t="s">
        <v>1074</v>
      </c>
      <c r="G65" s="521" t="s">
        <v>2430</v>
      </c>
      <c r="H65" s="850"/>
      <c r="J65" s="716">
        <v>339.7</v>
      </c>
      <c r="K65" s="1"/>
      <c r="L65" s="111"/>
      <c r="M65" s="716" t="s">
        <v>204</v>
      </c>
      <c r="N65" s="1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593"/>
      <c r="Y65" s="2"/>
    </row>
    <row r="66" spans="1:25" ht="35.1" customHeight="1">
      <c r="A66" s="317">
        <v>42</v>
      </c>
      <c r="B66" s="435" t="s">
        <v>2432</v>
      </c>
      <c r="C66" s="1073"/>
      <c r="D66" s="1080"/>
      <c r="E66" s="27">
        <v>1</v>
      </c>
      <c r="F66" s="450" t="s">
        <v>1075</v>
      </c>
      <c r="G66" s="521" t="s">
        <v>1744</v>
      </c>
      <c r="H66" s="850"/>
      <c r="J66" s="716"/>
      <c r="K66" s="1"/>
      <c r="L66" s="111"/>
      <c r="M66" s="716"/>
      <c r="N66" s="1"/>
      <c r="O66" s="101"/>
      <c r="P66" s="101"/>
      <c r="Q66" s="101"/>
      <c r="R66" s="101"/>
      <c r="S66" s="101"/>
      <c r="T66" s="101"/>
      <c r="U66" s="101"/>
      <c r="V66" s="101"/>
      <c r="W66" s="101"/>
      <c r="X66" s="593"/>
      <c r="Y66" s="2"/>
    </row>
    <row r="67" spans="1:25" ht="35.1" customHeight="1">
      <c r="A67" s="317">
        <v>43</v>
      </c>
      <c r="B67" s="435" t="s">
        <v>2433</v>
      </c>
      <c r="C67" s="1073"/>
      <c r="D67" s="1081"/>
      <c r="E67" s="27">
        <v>1</v>
      </c>
      <c r="F67" s="450" t="s">
        <v>1076</v>
      </c>
      <c r="G67" s="521" t="s">
        <v>2429</v>
      </c>
      <c r="H67" s="850"/>
      <c r="J67" s="716"/>
      <c r="K67" s="1"/>
      <c r="L67" s="111"/>
      <c r="M67" s="716"/>
      <c r="N67" s="1">
        <v>1</v>
      </c>
      <c r="O67" s="101"/>
      <c r="P67" s="101"/>
      <c r="Q67" s="101"/>
      <c r="R67" s="101"/>
      <c r="S67" s="101"/>
      <c r="T67" s="101"/>
      <c r="U67" s="101"/>
      <c r="V67" s="101"/>
      <c r="W67" s="101"/>
      <c r="X67" s="593"/>
      <c r="Y67" s="2"/>
    </row>
    <row r="68" spans="1:25" ht="35.1" customHeight="1">
      <c r="A68" s="26">
        <v>44</v>
      </c>
      <c r="B68" s="430" t="s">
        <v>1077</v>
      </c>
      <c r="C68" s="387" t="s">
        <v>1021</v>
      </c>
      <c r="D68" s="519" t="s">
        <v>1682</v>
      </c>
      <c r="E68" s="27">
        <v>1</v>
      </c>
      <c r="F68" s="450" t="s">
        <v>1078</v>
      </c>
      <c r="G68" s="544" t="s">
        <v>1703</v>
      </c>
      <c r="H68" s="41"/>
      <c r="J68" s="23">
        <v>112.92</v>
      </c>
      <c r="L68" s="111" t="s">
        <v>1758</v>
      </c>
      <c r="M68" s="23" t="s">
        <v>204</v>
      </c>
      <c r="N68" s="1"/>
      <c r="O68" s="102"/>
      <c r="P68" s="102"/>
      <c r="Q68" s="102"/>
      <c r="R68" s="102"/>
      <c r="S68" s="102"/>
      <c r="T68" s="102">
        <v>1</v>
      </c>
      <c r="U68" s="101"/>
      <c r="V68" s="101"/>
      <c r="W68" s="101"/>
      <c r="X68" s="593">
        <v>55.03</v>
      </c>
      <c r="Y68" s="2"/>
    </row>
    <row r="69" spans="1:25" ht="35.1" customHeight="1">
      <c r="A69" s="26">
        <v>45</v>
      </c>
      <c r="B69" s="430" t="s">
        <v>1079</v>
      </c>
      <c r="C69" s="387" t="s">
        <v>1021</v>
      </c>
      <c r="D69" s="519" t="s">
        <v>1683</v>
      </c>
      <c r="E69" s="27">
        <v>1</v>
      </c>
      <c r="F69" s="450" t="s">
        <v>1080</v>
      </c>
      <c r="G69" s="544" t="s">
        <v>2434</v>
      </c>
      <c r="H69" s="41"/>
      <c r="J69" s="23">
        <v>112.25</v>
      </c>
      <c r="K69" s="1"/>
      <c r="L69" s="111"/>
      <c r="M69" s="23" t="s">
        <v>204</v>
      </c>
      <c r="N69" s="1"/>
      <c r="O69" s="102"/>
      <c r="P69" s="102"/>
      <c r="Q69" s="102"/>
      <c r="R69" s="102">
        <v>1</v>
      </c>
      <c r="S69" s="101"/>
      <c r="T69" s="101"/>
      <c r="U69" s="101"/>
      <c r="V69" s="101"/>
      <c r="W69" s="101"/>
      <c r="X69" s="593">
        <v>27.87</v>
      </c>
      <c r="Y69" s="2"/>
    </row>
    <row r="70" spans="1:25" ht="35.1" customHeight="1">
      <c r="A70" s="745">
        <v>46</v>
      </c>
      <c r="B70" s="980" t="s">
        <v>1081</v>
      </c>
      <c r="C70" s="1073" t="s">
        <v>1021</v>
      </c>
      <c r="D70" s="1079" t="s">
        <v>1684</v>
      </c>
      <c r="E70" s="27">
        <v>1</v>
      </c>
      <c r="F70" s="450" t="s">
        <v>1082</v>
      </c>
      <c r="G70" s="1077" t="s">
        <v>1744</v>
      </c>
      <c r="H70" s="850"/>
      <c r="J70" s="716">
        <v>802.14</v>
      </c>
      <c r="K70" s="1"/>
      <c r="L70" s="111"/>
      <c r="M70" s="716" t="s">
        <v>204</v>
      </c>
      <c r="N70" s="1"/>
      <c r="O70" s="101"/>
      <c r="P70" s="101"/>
      <c r="Q70" s="101"/>
      <c r="R70" s="101"/>
      <c r="S70" s="101"/>
      <c r="T70" s="101"/>
      <c r="U70" s="101"/>
      <c r="V70" s="101"/>
      <c r="W70" s="101"/>
      <c r="X70" s="593"/>
      <c r="Y70" s="2"/>
    </row>
    <row r="71" spans="1:25" ht="35.1" customHeight="1">
      <c r="A71" s="745"/>
      <c r="B71" s="980"/>
      <c r="C71" s="1073"/>
      <c r="D71" s="1080"/>
      <c r="E71" s="27">
        <v>2</v>
      </c>
      <c r="F71" s="450" t="s">
        <v>1083</v>
      </c>
      <c r="G71" s="1082"/>
      <c r="H71" s="850"/>
      <c r="J71" s="716"/>
      <c r="K71" s="1"/>
      <c r="L71" s="111"/>
      <c r="M71" s="716"/>
      <c r="N71" s="1"/>
      <c r="O71" s="101"/>
      <c r="P71" s="101"/>
      <c r="Q71" s="101"/>
      <c r="R71" s="101"/>
      <c r="S71" s="101"/>
      <c r="T71" s="101"/>
      <c r="U71" s="101"/>
      <c r="V71" s="101"/>
      <c r="W71" s="101"/>
      <c r="X71" s="593"/>
      <c r="Y71" s="2"/>
    </row>
    <row r="72" spans="1:25" ht="35.1" customHeight="1">
      <c r="A72" s="745"/>
      <c r="B72" s="980"/>
      <c r="C72" s="1073"/>
      <c r="D72" s="1080"/>
      <c r="E72" s="27">
        <v>3</v>
      </c>
      <c r="F72" s="450" t="s">
        <v>1084</v>
      </c>
      <c r="G72" s="1082"/>
      <c r="H72" s="850"/>
      <c r="J72" s="716"/>
      <c r="K72" s="1"/>
      <c r="L72" s="111"/>
      <c r="M72" s="716"/>
      <c r="N72" s="1"/>
      <c r="O72" s="101"/>
      <c r="P72" s="101"/>
      <c r="Q72" s="101"/>
      <c r="R72" s="101"/>
      <c r="S72" s="101"/>
      <c r="T72" s="101"/>
      <c r="U72" s="101"/>
      <c r="V72" s="101"/>
      <c r="W72" s="101"/>
      <c r="X72" s="593"/>
      <c r="Y72" s="2"/>
    </row>
    <row r="73" spans="1:25" ht="35.1" customHeight="1">
      <c r="A73" s="745"/>
      <c r="B73" s="980"/>
      <c r="C73" s="1073"/>
      <c r="D73" s="1080"/>
      <c r="E73" s="27">
        <v>4</v>
      </c>
      <c r="F73" s="450" t="s">
        <v>1085</v>
      </c>
      <c r="G73" s="1082"/>
      <c r="H73" s="850"/>
      <c r="J73" s="716"/>
      <c r="K73" s="1"/>
      <c r="L73" s="111"/>
      <c r="M73" s="716"/>
      <c r="N73" s="1"/>
      <c r="O73" s="101"/>
      <c r="P73" s="101"/>
      <c r="Q73" s="101"/>
      <c r="R73" s="101"/>
      <c r="S73" s="101"/>
      <c r="T73" s="101"/>
      <c r="U73" s="101"/>
      <c r="V73" s="101"/>
      <c r="W73" s="101"/>
      <c r="X73" s="593"/>
      <c r="Y73" s="2"/>
    </row>
    <row r="74" spans="1:25" ht="35.1" customHeight="1">
      <c r="A74" s="745"/>
      <c r="B74" s="980"/>
      <c r="C74" s="1073"/>
      <c r="D74" s="1080"/>
      <c r="E74" s="27">
        <v>5</v>
      </c>
      <c r="F74" s="450" t="s">
        <v>1086</v>
      </c>
      <c r="G74" s="1082"/>
      <c r="H74" s="850"/>
      <c r="J74" s="716"/>
      <c r="K74" s="1"/>
      <c r="L74" s="111"/>
      <c r="M74" s="716"/>
      <c r="N74" s="1"/>
      <c r="O74" s="101"/>
      <c r="P74" s="101"/>
      <c r="Q74" s="101"/>
      <c r="R74" s="101"/>
      <c r="S74" s="101"/>
      <c r="T74" s="101"/>
      <c r="U74" s="101"/>
      <c r="V74" s="101"/>
      <c r="W74" s="101"/>
      <c r="X74" s="593"/>
      <c r="Y74" s="2"/>
    </row>
    <row r="75" spans="1:25" ht="35.1" customHeight="1">
      <c r="A75" s="745"/>
      <c r="B75" s="980"/>
      <c r="C75" s="1073"/>
      <c r="D75" s="1080"/>
      <c r="E75" s="27">
        <v>6</v>
      </c>
      <c r="F75" s="450" t="s">
        <v>1087</v>
      </c>
      <c r="G75" s="1082"/>
      <c r="H75" s="850"/>
      <c r="J75" s="716"/>
      <c r="K75" s="1"/>
      <c r="L75" s="111"/>
      <c r="M75" s="716"/>
      <c r="N75" s="1"/>
      <c r="O75" s="101"/>
      <c r="P75" s="101"/>
      <c r="Q75" s="101"/>
      <c r="R75" s="101"/>
      <c r="S75" s="101"/>
      <c r="T75" s="101"/>
      <c r="U75" s="101"/>
      <c r="V75" s="101"/>
      <c r="W75" s="101"/>
      <c r="X75" s="593"/>
      <c r="Y75" s="2"/>
    </row>
    <row r="76" spans="1:25" ht="35.1" customHeight="1">
      <c r="A76" s="745"/>
      <c r="B76" s="980"/>
      <c r="C76" s="1073"/>
      <c r="D76" s="1081"/>
      <c r="E76" s="27">
        <v>7</v>
      </c>
      <c r="F76" s="450" t="s">
        <v>1088</v>
      </c>
      <c r="G76" s="1078"/>
      <c r="H76" s="850"/>
      <c r="J76" s="716"/>
      <c r="K76" s="1"/>
      <c r="L76" s="111"/>
      <c r="M76" s="716"/>
      <c r="N76" s="1"/>
      <c r="O76" s="101"/>
      <c r="P76" s="101"/>
      <c r="Q76" s="101"/>
      <c r="R76" s="101"/>
      <c r="S76" s="101"/>
      <c r="T76" s="101"/>
      <c r="U76" s="101"/>
      <c r="V76" s="101"/>
      <c r="W76" s="101"/>
      <c r="X76" s="593"/>
      <c r="Y76" s="2"/>
    </row>
    <row r="77" spans="1:25" ht="35.1" customHeight="1">
      <c r="A77" s="745">
        <v>47</v>
      </c>
      <c r="B77" s="980" t="s">
        <v>1089</v>
      </c>
      <c r="C77" s="1073" t="s">
        <v>1021</v>
      </c>
      <c r="D77" s="1079" t="s">
        <v>1685</v>
      </c>
      <c r="E77" s="27">
        <v>1</v>
      </c>
      <c r="F77" s="450" t="s">
        <v>1090</v>
      </c>
      <c r="G77" s="1077" t="s">
        <v>1744</v>
      </c>
      <c r="H77" s="850"/>
      <c r="J77" s="716">
        <v>459.22</v>
      </c>
      <c r="K77" s="1"/>
      <c r="L77" s="111"/>
      <c r="M77" s="716" t="s">
        <v>204</v>
      </c>
      <c r="N77" s="1"/>
      <c r="O77" s="101"/>
      <c r="P77" s="101"/>
      <c r="Q77" s="101"/>
      <c r="R77" s="101"/>
      <c r="S77" s="101"/>
      <c r="T77" s="101"/>
      <c r="U77" s="101"/>
      <c r="V77" s="101"/>
      <c r="W77" s="101"/>
      <c r="X77" s="593"/>
      <c r="Y77" s="2"/>
    </row>
    <row r="78" spans="1:25" ht="35.1" customHeight="1">
      <c r="A78" s="745"/>
      <c r="B78" s="980"/>
      <c r="C78" s="1073"/>
      <c r="D78" s="1080"/>
      <c r="E78" s="27">
        <v>2</v>
      </c>
      <c r="F78" s="450" t="s">
        <v>1091</v>
      </c>
      <c r="G78" s="1082"/>
      <c r="H78" s="850"/>
      <c r="J78" s="716"/>
      <c r="K78" s="1"/>
      <c r="L78" s="111"/>
      <c r="M78" s="716"/>
      <c r="N78" s="1"/>
      <c r="O78" s="101"/>
      <c r="P78" s="101"/>
      <c r="Q78" s="101"/>
      <c r="R78" s="101"/>
      <c r="S78" s="101"/>
      <c r="T78" s="101"/>
      <c r="U78" s="101"/>
      <c r="V78" s="101"/>
      <c r="W78" s="101"/>
      <c r="X78" s="593"/>
      <c r="Y78" s="2"/>
    </row>
    <row r="79" spans="1:25" ht="35.1" customHeight="1">
      <c r="A79" s="745"/>
      <c r="B79" s="980"/>
      <c r="C79" s="1073"/>
      <c r="D79" s="1080"/>
      <c r="E79" s="27">
        <v>3</v>
      </c>
      <c r="F79" s="450" t="s">
        <v>1092</v>
      </c>
      <c r="G79" s="1082"/>
      <c r="H79" s="850"/>
      <c r="J79" s="716"/>
      <c r="K79" s="1"/>
      <c r="L79" s="111"/>
      <c r="M79" s="716"/>
      <c r="N79" s="1"/>
      <c r="O79" s="101"/>
      <c r="P79" s="101"/>
      <c r="Q79" s="101"/>
      <c r="R79" s="101"/>
      <c r="S79" s="101"/>
      <c r="T79" s="101"/>
      <c r="U79" s="101"/>
      <c r="V79" s="101"/>
      <c r="W79" s="101"/>
      <c r="X79" s="593"/>
      <c r="Y79" s="2"/>
    </row>
    <row r="80" spans="1:25" ht="35.1" customHeight="1">
      <c r="A80" s="745"/>
      <c r="B80" s="980"/>
      <c r="C80" s="1073"/>
      <c r="D80" s="1081"/>
      <c r="E80" s="27">
        <v>4</v>
      </c>
      <c r="F80" s="450" t="s">
        <v>1093</v>
      </c>
      <c r="G80" s="1078"/>
      <c r="H80" s="850"/>
      <c r="J80" s="716"/>
      <c r="K80" s="1"/>
      <c r="L80" s="111"/>
      <c r="M80" s="716"/>
      <c r="N80" s="1"/>
      <c r="O80" s="101"/>
      <c r="P80" s="101"/>
      <c r="Q80" s="101"/>
      <c r="R80" s="101"/>
      <c r="S80" s="101"/>
      <c r="T80" s="101"/>
      <c r="U80" s="101"/>
      <c r="V80" s="101"/>
      <c r="W80" s="101"/>
      <c r="X80" s="593"/>
      <c r="Y80" s="2"/>
    </row>
    <row r="81" spans="1:25" ht="35.1" customHeight="1">
      <c r="A81" s="745">
        <v>48</v>
      </c>
      <c r="B81" s="980" t="s">
        <v>1094</v>
      </c>
      <c r="C81" s="1073" t="s">
        <v>1095</v>
      </c>
      <c r="D81" s="876" t="s">
        <v>1686</v>
      </c>
      <c r="E81" s="27">
        <v>1</v>
      </c>
      <c r="F81" s="450" t="s">
        <v>1096</v>
      </c>
      <c r="G81" s="1074" t="s">
        <v>1704</v>
      </c>
      <c r="H81" s="850"/>
      <c r="J81" s="716">
        <v>324.64</v>
      </c>
      <c r="K81" s="1"/>
      <c r="L81" s="825" t="s">
        <v>1758</v>
      </c>
      <c r="M81" s="716" t="s">
        <v>204</v>
      </c>
      <c r="N81" s="1"/>
      <c r="O81" s="102"/>
      <c r="P81" s="102"/>
      <c r="Q81" s="102"/>
      <c r="R81" s="102"/>
      <c r="S81" s="102"/>
      <c r="T81" s="102"/>
      <c r="U81" s="102"/>
      <c r="V81" s="102">
        <v>1</v>
      </c>
      <c r="W81" s="101"/>
      <c r="X81" s="943">
        <v>125.68</v>
      </c>
      <c r="Y81" s="2"/>
    </row>
    <row r="82" spans="1:25" ht="35.1" customHeight="1">
      <c r="A82" s="745"/>
      <c r="B82" s="980"/>
      <c r="C82" s="1073"/>
      <c r="D82" s="904"/>
      <c r="E82" s="27">
        <v>2</v>
      </c>
      <c r="F82" s="450" t="s">
        <v>1097</v>
      </c>
      <c r="G82" s="1075"/>
      <c r="H82" s="850"/>
      <c r="J82" s="716"/>
      <c r="K82" s="1"/>
      <c r="L82" s="826"/>
      <c r="M82" s="716"/>
      <c r="N82" s="1">
        <v>1</v>
      </c>
      <c r="O82" s="101"/>
      <c r="P82" s="101"/>
      <c r="Q82" s="101"/>
      <c r="R82" s="101"/>
      <c r="S82" s="101"/>
      <c r="T82" s="101"/>
      <c r="U82" s="101"/>
      <c r="V82" s="101"/>
      <c r="W82" s="101"/>
      <c r="X82" s="999"/>
      <c r="Y82" s="2" t="s">
        <v>1759</v>
      </c>
    </row>
    <row r="83" spans="1:25" ht="35.1" customHeight="1">
      <c r="A83" s="745"/>
      <c r="B83" s="980"/>
      <c r="C83" s="1073"/>
      <c r="D83" s="877"/>
      <c r="E83" s="27">
        <v>3</v>
      </c>
      <c r="F83" s="450" t="s">
        <v>1098</v>
      </c>
      <c r="G83" s="1076"/>
      <c r="H83" s="850"/>
      <c r="J83" s="716"/>
      <c r="K83" s="1"/>
      <c r="L83" s="827"/>
      <c r="M83" s="716"/>
      <c r="N83" s="1"/>
      <c r="O83" s="102"/>
      <c r="P83" s="102"/>
      <c r="Q83" s="102"/>
      <c r="R83" s="102"/>
      <c r="S83" s="102"/>
      <c r="T83" s="102"/>
      <c r="U83" s="102">
        <v>1</v>
      </c>
      <c r="V83" s="101"/>
      <c r="W83" s="101"/>
      <c r="X83" s="944"/>
      <c r="Y83" s="2"/>
    </row>
    <row r="84" spans="1:25" ht="35.1" customHeight="1">
      <c r="A84" s="26">
        <v>49</v>
      </c>
      <c r="B84" s="430" t="s">
        <v>1099</v>
      </c>
      <c r="C84" s="387" t="s">
        <v>1095</v>
      </c>
      <c r="D84" s="456" t="s">
        <v>1581</v>
      </c>
      <c r="E84" s="27">
        <v>1</v>
      </c>
      <c r="F84" s="450" t="s">
        <v>1100</v>
      </c>
      <c r="G84" s="521" t="s">
        <v>1861</v>
      </c>
      <c r="H84" s="41"/>
      <c r="J84" s="23">
        <v>107.25</v>
      </c>
      <c r="K84" s="1"/>
      <c r="L84" s="111"/>
      <c r="M84" s="23" t="s">
        <v>204</v>
      </c>
      <c r="N84" s="1"/>
      <c r="O84" s="102"/>
      <c r="P84" s="102"/>
      <c r="Q84" s="102"/>
      <c r="R84" s="102"/>
      <c r="S84" s="102"/>
      <c r="T84" s="102">
        <v>1</v>
      </c>
      <c r="U84" s="101"/>
      <c r="V84" s="101"/>
      <c r="W84" s="101"/>
      <c r="X84" s="593">
        <v>35.520000000000003</v>
      </c>
      <c r="Y84" s="2"/>
    </row>
    <row r="85" spans="1:25" ht="35.1" customHeight="1">
      <c r="A85" s="26">
        <v>50</v>
      </c>
      <c r="B85" s="430" t="s">
        <v>1101</v>
      </c>
      <c r="C85" s="387" t="s">
        <v>1095</v>
      </c>
      <c r="D85" s="456" t="s">
        <v>1687</v>
      </c>
      <c r="E85" s="27">
        <v>1</v>
      </c>
      <c r="F85" s="450" t="s">
        <v>1102</v>
      </c>
      <c r="G85" s="540" t="s">
        <v>1697</v>
      </c>
      <c r="H85" s="41"/>
      <c r="J85" s="23">
        <v>107.63</v>
      </c>
      <c r="K85" s="1"/>
      <c r="L85" s="112">
        <v>41701</v>
      </c>
      <c r="M85" s="23" t="s">
        <v>204</v>
      </c>
      <c r="N85" s="1"/>
      <c r="O85" s="102"/>
      <c r="P85" s="102"/>
      <c r="Q85" s="102"/>
      <c r="R85" s="102"/>
      <c r="S85" s="102"/>
      <c r="T85" s="102"/>
      <c r="U85" s="102"/>
      <c r="V85" s="102">
        <v>1</v>
      </c>
      <c r="W85" s="101"/>
      <c r="X85" s="593">
        <v>52.13</v>
      </c>
      <c r="Y85" s="2"/>
    </row>
    <row r="86" spans="1:25" ht="35.1" customHeight="1">
      <c r="A86" s="26">
        <v>51</v>
      </c>
      <c r="B86" s="430" t="s">
        <v>1103</v>
      </c>
      <c r="C86" s="387" t="s">
        <v>1095</v>
      </c>
      <c r="D86" s="456" t="s">
        <v>1688</v>
      </c>
      <c r="E86" s="27">
        <v>1</v>
      </c>
      <c r="F86" s="450" t="s">
        <v>1104</v>
      </c>
      <c r="G86" s="540" t="s">
        <v>1697</v>
      </c>
      <c r="H86" s="41"/>
      <c r="J86" s="23">
        <v>108.17</v>
      </c>
      <c r="K86" s="1"/>
      <c r="L86" s="111"/>
      <c r="M86" s="23" t="s">
        <v>204</v>
      </c>
      <c r="N86" s="1"/>
      <c r="O86" s="102"/>
      <c r="P86" s="102"/>
      <c r="Q86" s="102"/>
      <c r="R86" s="102"/>
      <c r="S86" s="102"/>
      <c r="T86" s="102"/>
      <c r="U86" s="102"/>
      <c r="V86" s="102">
        <v>1</v>
      </c>
      <c r="W86" s="101"/>
      <c r="X86" s="593">
        <v>58.99</v>
      </c>
      <c r="Y86" s="2"/>
    </row>
    <row r="87" spans="1:25" ht="35.1" customHeight="1">
      <c r="A87" s="745">
        <v>52</v>
      </c>
      <c r="B87" s="980" t="s">
        <v>1105</v>
      </c>
      <c r="C87" s="1073" t="s">
        <v>1095</v>
      </c>
      <c r="D87" s="876" t="s">
        <v>1689</v>
      </c>
      <c r="E87" s="27">
        <v>1</v>
      </c>
      <c r="F87" s="450" t="s">
        <v>1106</v>
      </c>
      <c r="G87" s="1074" t="s">
        <v>1862</v>
      </c>
      <c r="H87" s="850"/>
      <c r="J87" s="716">
        <v>218.21</v>
      </c>
      <c r="K87" s="1"/>
      <c r="L87" s="111"/>
      <c r="M87" s="716" t="s">
        <v>204</v>
      </c>
      <c r="N87" s="1"/>
      <c r="O87" s="102"/>
      <c r="P87" s="102"/>
      <c r="Q87" s="102">
        <v>1</v>
      </c>
      <c r="R87" s="101"/>
      <c r="S87" s="101"/>
      <c r="T87" s="101"/>
      <c r="U87" s="101"/>
      <c r="V87" s="101"/>
      <c r="W87" s="101"/>
      <c r="X87" s="593"/>
      <c r="Y87" s="2"/>
    </row>
    <row r="88" spans="1:25" ht="35.1" customHeight="1">
      <c r="A88" s="745"/>
      <c r="B88" s="980"/>
      <c r="C88" s="1073"/>
      <c r="D88" s="877"/>
      <c r="E88" s="27">
        <v>2</v>
      </c>
      <c r="F88" s="450" t="s">
        <v>1107</v>
      </c>
      <c r="G88" s="1076"/>
      <c r="H88" s="850"/>
      <c r="J88" s="716"/>
      <c r="K88" s="1"/>
      <c r="L88" s="111"/>
      <c r="M88" s="716"/>
      <c r="N88" s="1"/>
      <c r="O88" s="102">
        <v>1</v>
      </c>
      <c r="P88" s="101"/>
      <c r="Q88" s="101"/>
      <c r="R88" s="101"/>
      <c r="S88" s="101"/>
      <c r="T88" s="101"/>
      <c r="U88" s="101"/>
      <c r="V88" s="101"/>
      <c r="W88" s="101"/>
      <c r="X88" s="593"/>
      <c r="Y88" s="2"/>
    </row>
    <row r="89" spans="1:25" ht="35.1" customHeight="1">
      <c r="A89" s="745">
        <v>53</v>
      </c>
      <c r="B89" s="980" t="s">
        <v>1108</v>
      </c>
      <c r="C89" s="1073" t="s">
        <v>1095</v>
      </c>
      <c r="D89" s="876" t="s">
        <v>1690</v>
      </c>
      <c r="E89" s="27">
        <v>1</v>
      </c>
      <c r="F89" s="450" t="s">
        <v>1109</v>
      </c>
      <c r="G89" s="1074" t="s">
        <v>1705</v>
      </c>
      <c r="H89" s="850"/>
      <c r="J89" s="716">
        <v>214.36</v>
      </c>
      <c r="K89" s="1"/>
      <c r="L89" s="825" t="s">
        <v>1758</v>
      </c>
      <c r="M89" s="716" t="s">
        <v>204</v>
      </c>
      <c r="N89" s="1"/>
      <c r="O89" s="102"/>
      <c r="P89" s="102"/>
      <c r="Q89" s="102"/>
      <c r="R89" s="102"/>
      <c r="S89" s="102"/>
      <c r="T89" s="102"/>
      <c r="U89" s="102">
        <v>1</v>
      </c>
      <c r="V89" s="101"/>
      <c r="W89" s="101"/>
      <c r="X89" s="943">
        <v>151.54</v>
      </c>
      <c r="Y89" s="2"/>
    </row>
    <row r="90" spans="1:25" ht="35.1" customHeight="1">
      <c r="A90" s="745"/>
      <c r="B90" s="980"/>
      <c r="C90" s="1073"/>
      <c r="D90" s="877"/>
      <c r="E90" s="27">
        <v>2</v>
      </c>
      <c r="F90" s="450" t="s">
        <v>1110</v>
      </c>
      <c r="G90" s="1076"/>
      <c r="H90" s="850"/>
      <c r="J90" s="716"/>
      <c r="K90" s="1"/>
      <c r="L90" s="827"/>
      <c r="M90" s="716"/>
      <c r="N90" s="1"/>
      <c r="O90" s="102"/>
      <c r="P90" s="102"/>
      <c r="Q90" s="102"/>
      <c r="R90" s="102"/>
      <c r="S90" s="102"/>
      <c r="T90" s="102"/>
      <c r="U90" s="102">
        <v>1</v>
      </c>
      <c r="V90" s="101"/>
      <c r="W90" s="101"/>
      <c r="X90" s="944"/>
      <c r="Y90" s="2"/>
    </row>
    <row r="91" spans="1:25" ht="35.1" customHeight="1">
      <c r="A91" s="26">
        <v>54</v>
      </c>
      <c r="B91" s="430" t="s">
        <v>1111</v>
      </c>
      <c r="C91" s="387" t="s">
        <v>1095</v>
      </c>
      <c r="D91" s="456" t="s">
        <v>1691</v>
      </c>
      <c r="E91" s="27">
        <v>1</v>
      </c>
      <c r="F91" s="450" t="s">
        <v>1112</v>
      </c>
      <c r="G91" s="544" t="s">
        <v>1706</v>
      </c>
      <c r="H91" s="41"/>
      <c r="J91" s="23">
        <v>107.54</v>
      </c>
      <c r="K91" s="1"/>
      <c r="L91" s="112">
        <v>41701</v>
      </c>
      <c r="M91" s="23" t="s">
        <v>204</v>
      </c>
      <c r="N91" s="1">
        <v>1</v>
      </c>
      <c r="O91" s="101"/>
      <c r="P91" s="101"/>
      <c r="Q91" s="101"/>
      <c r="R91" s="101"/>
      <c r="S91" s="101"/>
      <c r="T91" s="101"/>
      <c r="U91" s="101"/>
      <c r="V91" s="101"/>
      <c r="W91" s="101"/>
      <c r="X91" s="593"/>
      <c r="Y91" s="2" t="s">
        <v>1760</v>
      </c>
    </row>
    <row r="92" spans="1:25" ht="35.1" customHeight="1">
      <c r="A92" s="745">
        <v>55</v>
      </c>
      <c r="B92" s="980" t="s">
        <v>1113</v>
      </c>
      <c r="C92" s="1073" t="s">
        <v>1095</v>
      </c>
      <c r="D92" s="876" t="s">
        <v>1692</v>
      </c>
      <c r="E92" s="27">
        <v>1</v>
      </c>
      <c r="F92" s="450" t="s">
        <v>1114</v>
      </c>
      <c r="G92" s="1077" t="s">
        <v>1863</v>
      </c>
      <c r="H92" s="850"/>
      <c r="J92" s="716">
        <v>217.56</v>
      </c>
      <c r="K92" s="1"/>
      <c r="L92" s="111"/>
      <c r="M92" s="716" t="s">
        <v>204</v>
      </c>
      <c r="N92" s="1">
        <v>1</v>
      </c>
      <c r="O92" s="101"/>
      <c r="P92" s="101"/>
      <c r="Q92" s="101"/>
      <c r="R92" s="101"/>
      <c r="S92" s="101"/>
      <c r="T92" s="101"/>
      <c r="U92" s="101"/>
      <c r="V92" s="101"/>
      <c r="W92" s="101"/>
      <c r="X92" s="593"/>
      <c r="Y92" s="2"/>
    </row>
    <row r="93" spans="1:25" ht="35.1" customHeight="1">
      <c r="A93" s="745"/>
      <c r="B93" s="980"/>
      <c r="C93" s="1073"/>
      <c r="D93" s="877"/>
      <c r="E93" s="27">
        <v>2</v>
      </c>
      <c r="F93" s="450" t="s">
        <v>1115</v>
      </c>
      <c r="G93" s="1078"/>
      <c r="H93" s="850"/>
      <c r="J93" s="716"/>
      <c r="K93" s="1"/>
      <c r="L93" s="111"/>
      <c r="M93" s="716"/>
      <c r="N93" s="1"/>
      <c r="O93" s="102"/>
      <c r="P93" s="102">
        <v>1</v>
      </c>
      <c r="Q93" s="101"/>
      <c r="R93" s="101"/>
      <c r="S93" s="101"/>
      <c r="T93" s="101"/>
      <c r="U93" s="101"/>
      <c r="V93" s="101"/>
      <c r="W93" s="101"/>
      <c r="X93" s="593"/>
      <c r="Y93" s="2"/>
    </row>
    <row r="94" spans="1:25" ht="35.1" customHeight="1">
      <c r="A94" s="248">
        <v>56</v>
      </c>
      <c r="B94" s="430" t="s">
        <v>1116</v>
      </c>
      <c r="C94" s="387" t="s">
        <v>1095</v>
      </c>
      <c r="D94" s="456" t="s">
        <v>1693</v>
      </c>
      <c r="E94" s="27">
        <v>1</v>
      </c>
      <c r="F94" s="450" t="s">
        <v>1117</v>
      </c>
      <c r="G94" s="544" t="s">
        <v>1698</v>
      </c>
      <c r="H94" s="41"/>
      <c r="J94" s="23">
        <v>107.71</v>
      </c>
      <c r="K94" s="1"/>
      <c r="L94" s="111" t="s">
        <v>1761</v>
      </c>
      <c r="M94" s="23" t="s">
        <v>204</v>
      </c>
      <c r="N94" s="1"/>
      <c r="O94" s="102">
        <v>1</v>
      </c>
      <c r="P94" s="101"/>
      <c r="Q94" s="101"/>
      <c r="R94" s="101"/>
      <c r="S94" s="101"/>
      <c r="T94" s="101"/>
      <c r="U94" s="101"/>
      <c r="V94" s="101"/>
      <c r="W94" s="101"/>
      <c r="X94" s="593"/>
      <c r="Y94" s="2" t="s">
        <v>1762</v>
      </c>
    </row>
    <row r="95" spans="1:25" ht="35.1" customHeight="1">
      <c r="A95" s="317">
        <v>57</v>
      </c>
      <c r="B95" s="430" t="s">
        <v>2435</v>
      </c>
      <c r="C95" s="1073" t="s">
        <v>1095</v>
      </c>
      <c r="D95" s="876" t="s">
        <v>1693</v>
      </c>
      <c r="E95" s="27">
        <v>1</v>
      </c>
      <c r="F95" s="450" t="s">
        <v>1118</v>
      </c>
      <c r="G95" s="521" t="s">
        <v>2439</v>
      </c>
      <c r="H95" s="850"/>
      <c r="J95" s="716">
        <v>430.84</v>
      </c>
      <c r="K95" s="1"/>
      <c r="L95" s="111"/>
      <c r="M95" s="716" t="s">
        <v>204</v>
      </c>
      <c r="N95" s="1"/>
      <c r="O95" s="102"/>
      <c r="P95" s="102"/>
      <c r="Q95" s="102">
        <v>1</v>
      </c>
      <c r="R95" s="101"/>
      <c r="S95" s="101"/>
      <c r="T95" s="101"/>
      <c r="U95" s="101"/>
      <c r="V95" s="101"/>
      <c r="W95" s="101"/>
      <c r="X95" s="593"/>
      <c r="Y95" s="2"/>
    </row>
    <row r="96" spans="1:25" ht="35.1" customHeight="1">
      <c r="A96" s="317">
        <v>58</v>
      </c>
      <c r="B96" s="430" t="s">
        <v>2436</v>
      </c>
      <c r="C96" s="1073"/>
      <c r="D96" s="904"/>
      <c r="E96" s="27">
        <v>1</v>
      </c>
      <c r="F96" s="450" t="s">
        <v>1119</v>
      </c>
      <c r="G96" s="521" t="s">
        <v>2439</v>
      </c>
      <c r="H96" s="850"/>
      <c r="J96" s="716"/>
      <c r="K96" s="1"/>
      <c r="L96" s="111"/>
      <c r="M96" s="716"/>
      <c r="N96" s="1"/>
      <c r="O96" s="102"/>
      <c r="P96" s="102"/>
      <c r="Q96" s="102">
        <v>1</v>
      </c>
      <c r="R96" s="101"/>
      <c r="S96" s="101"/>
      <c r="T96" s="101"/>
      <c r="U96" s="101"/>
      <c r="V96" s="101"/>
      <c r="W96" s="101"/>
      <c r="X96" s="593"/>
      <c r="Y96" s="2"/>
    </row>
    <row r="97" spans="1:25" ht="35.1" customHeight="1">
      <c r="A97" s="317">
        <v>59</v>
      </c>
      <c r="B97" s="430" t="s">
        <v>2437</v>
      </c>
      <c r="C97" s="1073"/>
      <c r="D97" s="904"/>
      <c r="E97" s="27">
        <v>1</v>
      </c>
      <c r="F97" s="450" t="s">
        <v>1120</v>
      </c>
      <c r="G97" s="521" t="s">
        <v>1744</v>
      </c>
      <c r="H97" s="850"/>
      <c r="J97" s="716"/>
      <c r="K97" s="1"/>
      <c r="L97" s="111"/>
      <c r="M97" s="716"/>
      <c r="N97" s="1"/>
      <c r="O97" s="101"/>
      <c r="P97" s="101"/>
      <c r="Q97" s="101"/>
      <c r="R97" s="101"/>
      <c r="S97" s="101"/>
      <c r="T97" s="101"/>
      <c r="U97" s="101"/>
      <c r="V97" s="101"/>
      <c r="W97" s="101"/>
      <c r="X97" s="593"/>
      <c r="Y97" s="2"/>
    </row>
    <row r="98" spans="1:25" ht="35.1" customHeight="1">
      <c r="A98" s="317">
        <v>60</v>
      </c>
      <c r="B98" s="430" t="s">
        <v>2438</v>
      </c>
      <c r="C98" s="1073"/>
      <c r="D98" s="877"/>
      <c r="E98" s="27">
        <v>1</v>
      </c>
      <c r="F98" s="450" t="s">
        <v>1121</v>
      </c>
      <c r="G98" s="521" t="s">
        <v>1744</v>
      </c>
      <c r="H98" s="850"/>
      <c r="J98" s="716"/>
      <c r="K98" s="1"/>
      <c r="L98" s="111"/>
      <c r="M98" s="716"/>
      <c r="N98" s="1"/>
      <c r="O98" s="101"/>
      <c r="P98" s="101"/>
      <c r="Q98" s="101"/>
      <c r="R98" s="101"/>
      <c r="S98" s="101"/>
      <c r="T98" s="101"/>
      <c r="U98" s="101"/>
      <c r="V98" s="101"/>
      <c r="W98" s="101"/>
      <c r="X98" s="593"/>
      <c r="Y98" s="2"/>
    </row>
    <row r="99" spans="1:25" ht="35.1" customHeight="1">
      <c r="A99" s="745">
        <v>61</v>
      </c>
      <c r="B99" s="980" t="s">
        <v>1122</v>
      </c>
      <c r="C99" s="1073" t="s">
        <v>1095</v>
      </c>
      <c r="D99" s="876" t="s">
        <v>1095</v>
      </c>
      <c r="E99" s="27">
        <v>1</v>
      </c>
      <c r="F99" s="450" t="s">
        <v>1123</v>
      </c>
      <c r="G99" s="1074" t="s">
        <v>1707</v>
      </c>
      <c r="H99" s="850"/>
      <c r="J99" s="716">
        <v>428.15</v>
      </c>
      <c r="K99" s="1"/>
      <c r="L99" s="825" t="s">
        <v>1758</v>
      </c>
      <c r="M99" s="716" t="s">
        <v>204</v>
      </c>
      <c r="N99" s="1"/>
      <c r="O99" s="102"/>
      <c r="P99" s="102"/>
      <c r="Q99" s="102"/>
      <c r="R99" s="102"/>
      <c r="S99" s="102"/>
      <c r="T99" s="102"/>
      <c r="U99" s="102"/>
      <c r="V99" s="102">
        <v>1</v>
      </c>
      <c r="W99" s="101"/>
      <c r="X99" s="943">
        <v>164.13</v>
      </c>
      <c r="Y99" s="2"/>
    </row>
    <row r="100" spans="1:25" ht="35.1" customHeight="1">
      <c r="A100" s="745"/>
      <c r="B100" s="980"/>
      <c r="C100" s="1073"/>
      <c r="D100" s="904"/>
      <c r="E100" s="27">
        <v>2</v>
      </c>
      <c r="F100" s="450" t="s">
        <v>1124</v>
      </c>
      <c r="G100" s="1075"/>
      <c r="H100" s="850"/>
      <c r="J100" s="716"/>
      <c r="K100" s="1"/>
      <c r="L100" s="826"/>
      <c r="M100" s="716"/>
      <c r="N100" s="1"/>
      <c r="O100" s="102"/>
      <c r="P100" s="102"/>
      <c r="Q100" s="102"/>
      <c r="R100" s="102"/>
      <c r="S100" s="102"/>
      <c r="T100" s="102"/>
      <c r="U100" s="102"/>
      <c r="V100" s="102">
        <v>1</v>
      </c>
      <c r="W100" s="101"/>
      <c r="X100" s="999"/>
      <c r="Y100" s="2"/>
    </row>
    <row r="101" spans="1:25" ht="35.1" customHeight="1">
      <c r="A101" s="745"/>
      <c r="B101" s="980"/>
      <c r="C101" s="1073"/>
      <c r="D101" s="904"/>
      <c r="E101" s="27">
        <v>3</v>
      </c>
      <c r="F101" s="450" t="s">
        <v>1125</v>
      </c>
      <c r="G101" s="1075"/>
      <c r="H101" s="850"/>
      <c r="J101" s="716"/>
      <c r="K101" s="1"/>
      <c r="L101" s="826"/>
      <c r="M101" s="716"/>
      <c r="N101" s="1">
        <v>1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999"/>
      <c r="Y101" s="2" t="s">
        <v>1804</v>
      </c>
    </row>
    <row r="102" spans="1:25" ht="35.1" customHeight="1">
      <c r="A102" s="745"/>
      <c r="B102" s="980"/>
      <c r="C102" s="1073"/>
      <c r="D102" s="877"/>
      <c r="E102" s="27">
        <v>4</v>
      </c>
      <c r="F102" s="450" t="s">
        <v>1126</v>
      </c>
      <c r="G102" s="1076"/>
      <c r="H102" s="850"/>
      <c r="J102" s="716"/>
      <c r="K102" s="1"/>
      <c r="L102" s="827"/>
      <c r="M102" s="716"/>
      <c r="N102" s="1">
        <v>1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944"/>
      <c r="Y102" s="2" t="s">
        <v>1805</v>
      </c>
    </row>
    <row r="103" spans="1:25" ht="35.1" customHeight="1">
      <c r="A103" s="745">
        <v>62</v>
      </c>
      <c r="B103" s="980" t="s">
        <v>1127</v>
      </c>
      <c r="C103" s="1073" t="s">
        <v>1095</v>
      </c>
      <c r="D103" s="876" t="s">
        <v>1694</v>
      </c>
      <c r="E103" s="27">
        <v>1</v>
      </c>
      <c r="F103" s="450" t="s">
        <v>1128</v>
      </c>
      <c r="G103" s="1074" t="s">
        <v>1708</v>
      </c>
      <c r="H103" s="850"/>
      <c r="J103" s="716">
        <v>321.51</v>
      </c>
      <c r="K103" s="1"/>
      <c r="L103" s="111"/>
      <c r="M103" s="716" t="s">
        <v>204</v>
      </c>
      <c r="N103" s="1"/>
      <c r="O103" s="102"/>
      <c r="P103" s="102"/>
      <c r="Q103" s="102"/>
      <c r="R103" s="102"/>
      <c r="S103" s="102"/>
      <c r="T103" s="102"/>
      <c r="U103" s="102"/>
      <c r="V103" s="102">
        <v>1</v>
      </c>
      <c r="W103" s="101"/>
      <c r="X103" s="943">
        <v>254.38</v>
      </c>
      <c r="Y103" s="2"/>
    </row>
    <row r="104" spans="1:25" ht="35.1" customHeight="1">
      <c r="A104" s="745"/>
      <c r="B104" s="980"/>
      <c r="C104" s="1073"/>
      <c r="D104" s="904"/>
      <c r="E104" s="27">
        <v>2</v>
      </c>
      <c r="F104" s="450" t="s">
        <v>1129</v>
      </c>
      <c r="G104" s="1075"/>
      <c r="H104" s="850"/>
      <c r="J104" s="716"/>
      <c r="K104" s="1"/>
      <c r="L104" s="111"/>
      <c r="M104" s="716"/>
      <c r="N104" s="1"/>
      <c r="O104" s="102"/>
      <c r="P104" s="102"/>
      <c r="Q104" s="102"/>
      <c r="R104" s="102"/>
      <c r="S104" s="102"/>
      <c r="T104" s="102"/>
      <c r="U104" s="102"/>
      <c r="V104" s="102">
        <v>1</v>
      </c>
      <c r="W104" s="101"/>
      <c r="X104" s="999"/>
      <c r="Y104" s="2"/>
    </row>
    <row r="105" spans="1:25" ht="35.1" customHeight="1">
      <c r="A105" s="745"/>
      <c r="B105" s="980"/>
      <c r="C105" s="1073"/>
      <c r="D105" s="877"/>
      <c r="E105" s="27">
        <v>3</v>
      </c>
      <c r="F105" s="450" t="s">
        <v>1130</v>
      </c>
      <c r="G105" s="1076"/>
      <c r="H105" s="850"/>
      <c r="J105" s="716"/>
      <c r="K105" s="1"/>
      <c r="L105" s="111"/>
      <c r="M105" s="716"/>
      <c r="N105" s="1"/>
      <c r="O105" s="102"/>
      <c r="P105" s="102"/>
      <c r="Q105" s="102"/>
      <c r="R105" s="102"/>
      <c r="S105" s="102"/>
      <c r="T105" s="102"/>
      <c r="U105" s="102"/>
      <c r="V105" s="102">
        <v>1</v>
      </c>
      <c r="W105" s="101"/>
      <c r="X105" s="944"/>
      <c r="Y105" s="2"/>
    </row>
    <row r="106" spans="1:25" ht="35.1" customHeight="1">
      <c r="A106" s="248">
        <v>63</v>
      </c>
      <c r="B106" s="430" t="s">
        <v>1131</v>
      </c>
      <c r="C106" s="387" t="s">
        <v>1095</v>
      </c>
      <c r="D106" s="456" t="s">
        <v>1695</v>
      </c>
      <c r="E106" s="27">
        <v>1</v>
      </c>
      <c r="F106" s="450" t="s">
        <v>1132</v>
      </c>
      <c r="G106" s="544" t="s">
        <v>1709</v>
      </c>
      <c r="H106" s="41"/>
      <c r="J106" s="23">
        <v>107.54</v>
      </c>
      <c r="K106" s="1"/>
      <c r="L106" s="111"/>
      <c r="M106" s="23" t="s">
        <v>204</v>
      </c>
      <c r="N106" s="1"/>
      <c r="O106" s="102"/>
      <c r="P106" s="102">
        <v>1</v>
      </c>
      <c r="Q106" s="101"/>
      <c r="R106" s="101"/>
      <c r="S106" s="101"/>
      <c r="T106" s="101"/>
      <c r="U106" s="101"/>
      <c r="V106" s="101"/>
      <c r="W106" s="101"/>
      <c r="X106" s="593"/>
      <c r="Y106" s="2"/>
    </row>
    <row r="107" spans="1:25" ht="35.1" customHeight="1">
      <c r="A107" s="250">
        <v>64</v>
      </c>
      <c r="B107" s="434" t="s">
        <v>1133</v>
      </c>
      <c r="C107" s="388" t="s">
        <v>1095</v>
      </c>
      <c r="D107" s="456" t="s">
        <v>1696</v>
      </c>
      <c r="E107" s="37">
        <v>1</v>
      </c>
      <c r="F107" s="453" t="s">
        <v>1134</v>
      </c>
      <c r="G107" s="544" t="s">
        <v>1710</v>
      </c>
      <c r="H107" s="28"/>
      <c r="J107" s="53">
        <v>107.18</v>
      </c>
      <c r="K107" s="38"/>
      <c r="L107" s="113">
        <v>41701</v>
      </c>
      <c r="M107" s="53" t="s">
        <v>204</v>
      </c>
      <c r="N107" s="38"/>
      <c r="O107" s="253"/>
      <c r="P107" s="253"/>
      <c r="Q107" s="253"/>
      <c r="R107" s="253"/>
      <c r="S107" s="253"/>
      <c r="T107" s="253"/>
      <c r="U107" s="253">
        <v>1</v>
      </c>
      <c r="V107" s="118"/>
      <c r="W107" s="118"/>
      <c r="X107" s="593">
        <v>44.37</v>
      </c>
      <c r="Y107" s="85" t="s">
        <v>1763</v>
      </c>
    </row>
    <row r="108" spans="1:25" ht="35.1" customHeight="1">
      <c r="A108" s="266">
        <v>65</v>
      </c>
      <c r="B108" s="526" t="s">
        <v>1858</v>
      </c>
      <c r="C108" s="389" t="s">
        <v>1021</v>
      </c>
      <c r="D108" s="520"/>
      <c r="E108" s="210">
        <v>1</v>
      </c>
      <c r="F108" s="525" t="s">
        <v>1859</v>
      </c>
      <c r="G108" s="544" t="s">
        <v>2203</v>
      </c>
      <c r="H108" s="211"/>
      <c r="J108" s="209">
        <v>119.47</v>
      </c>
      <c r="K108" s="38"/>
      <c r="L108" s="113"/>
      <c r="M108" s="209"/>
      <c r="N108" s="38"/>
      <c r="O108" s="253"/>
      <c r="P108" s="253">
        <v>1</v>
      </c>
      <c r="Q108" s="118"/>
      <c r="R108" s="118"/>
      <c r="S108" s="118"/>
      <c r="T108" s="118"/>
      <c r="U108" s="118"/>
      <c r="V108" s="118"/>
      <c r="W108" s="118"/>
      <c r="X108" s="593"/>
      <c r="Y108" s="85"/>
    </row>
    <row r="109" spans="1:25" ht="35.1" customHeight="1">
      <c r="A109" s="249">
        <v>66</v>
      </c>
      <c r="B109" s="440" t="s">
        <v>2169</v>
      </c>
      <c r="C109" s="94" t="s">
        <v>1021</v>
      </c>
      <c r="D109" s="94" t="s">
        <v>1681</v>
      </c>
      <c r="E109" s="251">
        <v>1</v>
      </c>
      <c r="F109" s="390" t="s">
        <v>2170</v>
      </c>
      <c r="G109" s="539" t="s">
        <v>2171</v>
      </c>
      <c r="H109" s="264">
        <v>115.5</v>
      </c>
      <c r="I109" s="265">
        <v>136.71</v>
      </c>
      <c r="J109" s="307">
        <v>113.23</v>
      </c>
      <c r="K109" s="1102" t="s">
        <v>2201</v>
      </c>
      <c r="L109" s="1102" t="s">
        <v>2202</v>
      </c>
      <c r="M109" s="269"/>
      <c r="N109" s="272"/>
      <c r="O109" s="139"/>
      <c r="P109" s="139">
        <v>1</v>
      </c>
      <c r="Q109" s="603"/>
      <c r="R109" s="603"/>
      <c r="S109" s="603"/>
      <c r="T109" s="603"/>
      <c r="U109" s="603"/>
      <c r="V109" s="603"/>
      <c r="W109" s="603"/>
      <c r="X109" s="854">
        <v>91.69</v>
      </c>
      <c r="Y109" s="1"/>
    </row>
    <row r="110" spans="1:25" ht="35.1" customHeight="1">
      <c r="A110" s="731">
        <v>67</v>
      </c>
      <c r="B110" s="889" t="s">
        <v>2172</v>
      </c>
      <c r="C110" s="1106" t="s">
        <v>1095</v>
      </c>
      <c r="D110" s="1103" t="s">
        <v>1694</v>
      </c>
      <c r="E110" s="251">
        <v>1</v>
      </c>
      <c r="F110" s="390" t="s">
        <v>2173</v>
      </c>
      <c r="G110" s="1104" t="s">
        <v>2174</v>
      </c>
      <c r="H110" s="264">
        <v>115.5</v>
      </c>
      <c r="I110" s="1110">
        <v>256.89999999999998</v>
      </c>
      <c r="J110" s="1095">
        <v>214.08</v>
      </c>
      <c r="K110" s="1102"/>
      <c r="L110" s="1102"/>
      <c r="M110" s="268"/>
      <c r="N110" s="272"/>
      <c r="O110" s="139"/>
      <c r="P110" s="139"/>
      <c r="Q110" s="139"/>
      <c r="R110" s="139"/>
      <c r="S110" s="139"/>
      <c r="T110" s="139"/>
      <c r="U110" s="139"/>
      <c r="V110" s="139">
        <v>1</v>
      </c>
      <c r="W110" s="603"/>
      <c r="X110" s="855"/>
      <c r="Y110" s="1"/>
    </row>
    <row r="111" spans="1:25" ht="35.1" customHeight="1" thickBot="1">
      <c r="A111" s="733"/>
      <c r="B111" s="891"/>
      <c r="C111" s="1107"/>
      <c r="D111" s="1103"/>
      <c r="E111" s="251">
        <v>2</v>
      </c>
      <c r="F111" s="390" t="s">
        <v>2175</v>
      </c>
      <c r="G111" s="1104"/>
      <c r="H111" s="264">
        <v>115.5</v>
      </c>
      <c r="I111" s="1111"/>
      <c r="J111" s="1096"/>
      <c r="K111" s="1102"/>
      <c r="L111" s="1102"/>
      <c r="M111" s="268"/>
      <c r="N111" s="272"/>
      <c r="O111" s="139"/>
      <c r="P111" s="139"/>
      <c r="Q111" s="139"/>
      <c r="R111" s="139">
        <v>1</v>
      </c>
      <c r="S111" s="603"/>
      <c r="T111" s="603"/>
      <c r="U111" s="603"/>
      <c r="V111" s="603"/>
      <c r="W111" s="603"/>
      <c r="X111" s="593">
        <v>58.13</v>
      </c>
      <c r="Y111" s="1"/>
    </row>
    <row r="112" spans="1:25" ht="35.1" customHeight="1" thickBot="1">
      <c r="A112" s="249">
        <v>68</v>
      </c>
      <c r="B112" s="440" t="s">
        <v>2176</v>
      </c>
      <c r="C112" s="376" t="s">
        <v>1095</v>
      </c>
      <c r="D112" s="94" t="s">
        <v>1690</v>
      </c>
      <c r="E112" s="251">
        <v>1</v>
      </c>
      <c r="F112" s="390" t="s">
        <v>261</v>
      </c>
      <c r="G112" s="539" t="s">
        <v>2177</v>
      </c>
      <c r="H112" s="264">
        <v>115.5</v>
      </c>
      <c r="I112" s="270">
        <v>128.87</v>
      </c>
      <c r="J112" s="308">
        <v>107.18</v>
      </c>
      <c r="K112" s="1102"/>
      <c r="L112" s="1102"/>
      <c r="M112" s="269"/>
      <c r="N112" s="272"/>
      <c r="O112" s="139"/>
      <c r="P112" s="139"/>
      <c r="Q112" s="139"/>
      <c r="R112" s="139"/>
      <c r="S112" s="139"/>
      <c r="T112" s="139">
        <v>1</v>
      </c>
      <c r="U112" s="603"/>
      <c r="V112" s="603"/>
      <c r="W112" s="603"/>
      <c r="X112" s="593">
        <v>47.46</v>
      </c>
      <c r="Y112" s="267"/>
    </row>
    <row r="113" spans="1:25" ht="35.1" customHeight="1" thickBot="1">
      <c r="A113" s="249">
        <v>69</v>
      </c>
      <c r="B113" s="440" t="s">
        <v>2178</v>
      </c>
      <c r="C113" s="376" t="s">
        <v>1095</v>
      </c>
      <c r="D113" s="94" t="s">
        <v>1257</v>
      </c>
      <c r="E113" s="251">
        <v>1</v>
      </c>
      <c r="F113" s="390" t="s">
        <v>2179</v>
      </c>
      <c r="G113" s="539" t="s">
        <v>2180</v>
      </c>
      <c r="H113" s="264">
        <v>115.5</v>
      </c>
      <c r="I113" s="270">
        <v>129.61000000000001</v>
      </c>
      <c r="J113" s="308">
        <v>106.94</v>
      </c>
      <c r="K113" s="1102"/>
      <c r="L113" s="1102"/>
      <c r="M113" s="269"/>
      <c r="N113" s="272"/>
      <c r="O113" s="139"/>
      <c r="P113" s="604"/>
      <c r="Q113" s="139"/>
      <c r="R113" s="139"/>
      <c r="S113" s="139"/>
      <c r="T113" s="139">
        <v>1</v>
      </c>
      <c r="U113" s="603"/>
      <c r="V113" s="603"/>
      <c r="W113" s="603"/>
      <c r="X113" s="593"/>
      <c r="Y113" s="267"/>
    </row>
    <row r="114" spans="1:25" ht="35.1" customHeight="1">
      <c r="A114" s="731">
        <v>70</v>
      </c>
      <c r="B114" s="889" t="s">
        <v>2181</v>
      </c>
      <c r="C114" s="1106" t="s">
        <v>1095</v>
      </c>
      <c r="D114" s="1103" t="s">
        <v>2182</v>
      </c>
      <c r="E114" s="251">
        <v>1</v>
      </c>
      <c r="F114" s="390" t="s">
        <v>2183</v>
      </c>
      <c r="G114" s="1105" t="s">
        <v>1744</v>
      </c>
      <c r="H114" s="264">
        <v>115.5</v>
      </c>
      <c r="I114" s="1113">
        <v>386.97</v>
      </c>
      <c r="J114" s="1097">
        <v>322.62</v>
      </c>
      <c r="K114" s="1102"/>
      <c r="L114" s="1102"/>
      <c r="M114" s="269"/>
      <c r="N114" s="272"/>
      <c r="O114" s="603"/>
      <c r="P114" s="603"/>
      <c r="Q114" s="603"/>
      <c r="R114" s="603"/>
      <c r="S114" s="603"/>
      <c r="T114" s="603"/>
      <c r="U114" s="603"/>
      <c r="V114" s="603"/>
      <c r="W114" s="603"/>
      <c r="X114" s="593"/>
      <c r="Y114" s="1"/>
    </row>
    <row r="115" spans="1:25" ht="35.1" customHeight="1">
      <c r="A115" s="732"/>
      <c r="B115" s="890"/>
      <c r="C115" s="1112"/>
      <c r="D115" s="1103"/>
      <c r="E115" s="251">
        <v>2</v>
      </c>
      <c r="F115" s="390" t="s">
        <v>2184</v>
      </c>
      <c r="G115" s="1105"/>
      <c r="H115" s="264">
        <v>115.5</v>
      </c>
      <c r="I115" s="1114"/>
      <c r="J115" s="1098"/>
      <c r="K115" s="1102"/>
      <c r="L115" s="1102"/>
      <c r="M115" s="269"/>
      <c r="N115" s="272"/>
      <c r="O115" s="603"/>
      <c r="P115" s="603"/>
      <c r="Q115" s="603"/>
      <c r="R115" s="603"/>
      <c r="S115" s="603"/>
      <c r="T115" s="603"/>
      <c r="U115" s="603"/>
      <c r="V115" s="603"/>
      <c r="W115" s="603"/>
      <c r="X115" s="593"/>
      <c r="Y115" s="1"/>
    </row>
    <row r="116" spans="1:25" ht="35.1" customHeight="1" thickBot="1">
      <c r="A116" s="733"/>
      <c r="B116" s="891"/>
      <c r="C116" s="1107"/>
      <c r="D116" s="1103"/>
      <c r="E116" s="251">
        <v>3</v>
      </c>
      <c r="F116" s="390" t="s">
        <v>2185</v>
      </c>
      <c r="G116" s="1105"/>
      <c r="H116" s="264">
        <v>115.5</v>
      </c>
      <c r="I116" s="1115"/>
      <c r="J116" s="1099"/>
      <c r="K116" s="1102"/>
      <c r="L116" s="1102"/>
      <c r="M116" s="269"/>
      <c r="N116" s="272"/>
      <c r="O116" s="603"/>
      <c r="P116" s="603"/>
      <c r="Q116" s="603"/>
      <c r="R116" s="603"/>
      <c r="S116" s="603"/>
      <c r="T116" s="603"/>
      <c r="U116" s="603"/>
      <c r="V116" s="603"/>
      <c r="W116" s="603"/>
      <c r="X116" s="593"/>
      <c r="Y116" s="1"/>
    </row>
    <row r="117" spans="1:25" ht="35.1" customHeight="1" thickBot="1">
      <c r="A117" s="249">
        <v>71</v>
      </c>
      <c r="B117" s="440" t="s">
        <v>2186</v>
      </c>
      <c r="C117" s="376" t="s">
        <v>1095</v>
      </c>
      <c r="D117" s="449" t="s">
        <v>2187</v>
      </c>
      <c r="E117" s="251">
        <v>1</v>
      </c>
      <c r="F117" s="390" t="s">
        <v>2188</v>
      </c>
      <c r="G117" s="545" t="s">
        <v>1744</v>
      </c>
      <c r="H117" s="264">
        <v>115.5</v>
      </c>
      <c r="I117" s="270">
        <v>128.77000000000001</v>
      </c>
      <c r="J117" s="308">
        <v>107.2</v>
      </c>
      <c r="K117" s="1102"/>
      <c r="L117" s="1102"/>
      <c r="M117" s="269"/>
      <c r="N117" s="272"/>
      <c r="O117" s="603"/>
      <c r="P117" s="603"/>
      <c r="Q117" s="603"/>
      <c r="R117" s="603"/>
      <c r="S117" s="603"/>
      <c r="T117" s="603"/>
      <c r="U117" s="603"/>
      <c r="V117" s="603"/>
      <c r="W117" s="603"/>
      <c r="X117" s="593"/>
      <c r="Y117" s="1"/>
    </row>
    <row r="118" spans="1:25" ht="35.1" customHeight="1">
      <c r="A118" s="249">
        <v>72</v>
      </c>
      <c r="B118" s="527" t="s">
        <v>2189</v>
      </c>
      <c r="C118" s="449" t="s">
        <v>1006</v>
      </c>
      <c r="D118" s="94" t="s">
        <v>2190</v>
      </c>
      <c r="E118" s="251">
        <v>1</v>
      </c>
      <c r="F118" s="390" t="s">
        <v>2191</v>
      </c>
      <c r="G118" s="522" t="s">
        <v>2453</v>
      </c>
      <c r="H118" s="264">
        <v>115.5</v>
      </c>
      <c r="I118" s="271">
        <v>115.5</v>
      </c>
      <c r="J118" s="307">
        <v>111.08</v>
      </c>
      <c r="K118" s="1102"/>
      <c r="L118" s="1102"/>
      <c r="M118" s="269"/>
      <c r="N118" s="272"/>
      <c r="O118" s="139"/>
      <c r="P118" s="139">
        <v>1</v>
      </c>
      <c r="Q118" s="603"/>
      <c r="R118" s="603"/>
      <c r="S118" s="603"/>
      <c r="T118" s="603"/>
      <c r="U118" s="603"/>
      <c r="V118" s="603"/>
      <c r="W118" s="603"/>
      <c r="X118" s="943">
        <v>58.91</v>
      </c>
      <c r="Y118" s="1"/>
    </row>
    <row r="119" spans="1:25" ht="35.1" customHeight="1">
      <c r="A119" s="731">
        <v>73</v>
      </c>
      <c r="B119" s="1116" t="s">
        <v>2192</v>
      </c>
      <c r="C119" s="916" t="s">
        <v>1006</v>
      </c>
      <c r="D119" s="1106" t="s">
        <v>1666</v>
      </c>
      <c r="E119" s="251">
        <v>1</v>
      </c>
      <c r="F119" s="187" t="s">
        <v>2193</v>
      </c>
      <c r="G119" s="1108" t="s">
        <v>2204</v>
      </c>
      <c r="H119" s="264">
        <v>115.5</v>
      </c>
      <c r="I119" s="264">
        <v>115.5</v>
      </c>
      <c r="J119" s="1100">
        <v>219.1</v>
      </c>
      <c r="K119" s="1102"/>
      <c r="L119" s="1102"/>
      <c r="M119" s="269"/>
      <c r="N119" s="272"/>
      <c r="O119" s="139"/>
      <c r="P119" s="139"/>
      <c r="Q119" s="139"/>
      <c r="R119" s="139"/>
      <c r="S119" s="139">
        <v>1</v>
      </c>
      <c r="T119" s="603"/>
      <c r="U119" s="603"/>
      <c r="V119" s="603"/>
      <c r="W119" s="603"/>
      <c r="X119" s="944"/>
      <c r="Y119" s="267"/>
    </row>
    <row r="120" spans="1:25" ht="35.1" customHeight="1">
      <c r="A120" s="733"/>
      <c r="B120" s="1117"/>
      <c r="C120" s="915"/>
      <c r="D120" s="1107"/>
      <c r="E120" s="251">
        <v>2</v>
      </c>
      <c r="F120" s="390" t="s">
        <v>2194</v>
      </c>
      <c r="G120" s="1109"/>
      <c r="H120" s="264">
        <v>115.5</v>
      </c>
      <c r="I120" s="264">
        <v>115.5</v>
      </c>
      <c r="J120" s="1101"/>
      <c r="K120" s="1102"/>
      <c r="L120" s="1102"/>
      <c r="M120" s="269"/>
      <c r="N120" s="272"/>
      <c r="O120" s="139"/>
      <c r="P120" s="139">
        <v>1</v>
      </c>
      <c r="Q120" s="603"/>
      <c r="R120" s="603"/>
      <c r="S120" s="603"/>
      <c r="T120" s="603"/>
      <c r="U120" s="603"/>
      <c r="V120" s="603"/>
      <c r="W120" s="603"/>
      <c r="X120" s="593">
        <v>24.07</v>
      </c>
      <c r="Y120" s="1"/>
    </row>
    <row r="121" spans="1:25" ht="35.1" customHeight="1">
      <c r="A121" s="249">
        <v>74</v>
      </c>
      <c r="B121" s="440" t="s">
        <v>2195</v>
      </c>
      <c r="C121" s="94" t="s">
        <v>1006</v>
      </c>
      <c r="D121" s="94" t="s">
        <v>2196</v>
      </c>
      <c r="E121" s="251">
        <v>1</v>
      </c>
      <c r="F121" s="390" t="s">
        <v>2197</v>
      </c>
      <c r="G121" s="523" t="s">
        <v>2205</v>
      </c>
      <c r="H121" s="264">
        <v>115.5</v>
      </c>
      <c r="I121" s="264">
        <v>115.5</v>
      </c>
      <c r="J121" s="307">
        <v>111.06</v>
      </c>
      <c r="K121" s="1102"/>
      <c r="L121" s="1102"/>
      <c r="M121" s="269"/>
      <c r="N121" s="272"/>
      <c r="O121" s="139"/>
      <c r="P121" s="139">
        <v>1</v>
      </c>
      <c r="Q121" s="603"/>
      <c r="R121" s="603"/>
      <c r="S121" s="603"/>
      <c r="T121" s="603"/>
      <c r="U121" s="603"/>
      <c r="V121" s="603"/>
      <c r="W121" s="603"/>
      <c r="X121" s="593"/>
      <c r="Y121" s="1"/>
    </row>
    <row r="122" spans="1:25" ht="35.1" customHeight="1">
      <c r="A122" s="249">
        <v>75</v>
      </c>
      <c r="B122" s="440" t="s">
        <v>2198</v>
      </c>
      <c r="C122" s="94" t="s">
        <v>1006</v>
      </c>
      <c r="D122" s="94" t="s">
        <v>2199</v>
      </c>
      <c r="E122" s="251">
        <v>1</v>
      </c>
      <c r="F122" s="390" t="s">
        <v>2200</v>
      </c>
      <c r="G122" s="523" t="s">
        <v>2206</v>
      </c>
      <c r="H122" s="264">
        <v>115.5</v>
      </c>
      <c r="I122" s="264">
        <v>115.5</v>
      </c>
      <c r="J122" s="307">
        <v>111.08</v>
      </c>
      <c r="K122" s="1102"/>
      <c r="L122" s="1102"/>
      <c r="M122" s="269"/>
      <c r="N122" s="272"/>
      <c r="O122" s="139"/>
      <c r="P122" s="139">
        <v>1</v>
      </c>
      <c r="Q122" s="603"/>
      <c r="R122" s="603"/>
      <c r="S122" s="603"/>
      <c r="T122" s="603"/>
      <c r="U122" s="603"/>
      <c r="V122" s="603"/>
      <c r="W122" s="603"/>
      <c r="X122" s="593"/>
      <c r="Y122" s="2"/>
    </row>
    <row r="123" spans="1:25" ht="15" customHeight="1">
      <c r="A123" s="1"/>
      <c r="B123" s="68" t="s">
        <v>206</v>
      </c>
      <c r="C123" s="68"/>
      <c r="D123" s="86"/>
      <c r="E123" s="40">
        <f>E8+E14+E18+E19+E22+E25+E30+E33+E36+E41+E42+E46+E50+E51+E54+E58+E64+E67+E68+E69+E76+E80+E83+E84+E85+E86+E88+E90+E91+E93+E94+E98+E102+E105+E106+E107+E108+E109+E111+E112+E113+E116+E117+E118+E120+E121+E122+E9+E10+E11+E12+E13+E15+E16+E17+E59+E60+E61+E62+E63+E65+E66+E95+E96+E97+E26+E27+E28+E29+E43+E44+E45+E55+E56+E57</f>
        <v>115</v>
      </c>
      <c r="F123" s="1"/>
      <c r="G123" s="232"/>
      <c r="H123" s="1"/>
      <c r="I123" s="1"/>
      <c r="J123" s="21">
        <f>SUM(J8:J107)</f>
        <v>11094.84</v>
      </c>
      <c r="K123" s="4"/>
      <c r="L123" s="111"/>
      <c r="M123" s="1"/>
      <c r="N123" s="21">
        <f>SUM(N8:N122)</f>
        <v>16</v>
      </c>
      <c r="O123" s="68">
        <f t="shared" ref="O123:X123" si="0">SUM(O8:O122)</f>
        <v>6</v>
      </c>
      <c r="P123" s="68">
        <f t="shared" si="0"/>
        <v>13</v>
      </c>
      <c r="Q123" s="68">
        <f t="shared" si="0"/>
        <v>8</v>
      </c>
      <c r="R123" s="68">
        <f t="shared" si="0"/>
        <v>2</v>
      </c>
      <c r="S123" s="68">
        <f t="shared" si="0"/>
        <v>3</v>
      </c>
      <c r="T123" s="68">
        <f t="shared" si="0"/>
        <v>5</v>
      </c>
      <c r="U123" s="68">
        <f t="shared" si="0"/>
        <v>7</v>
      </c>
      <c r="V123" s="68">
        <f t="shared" si="0"/>
        <v>11</v>
      </c>
      <c r="W123" s="68">
        <f t="shared" si="0"/>
        <v>0</v>
      </c>
      <c r="X123" s="68">
        <f t="shared" si="0"/>
        <v>1757.9900000000002</v>
      </c>
      <c r="Y123" s="2"/>
    </row>
  </sheetData>
  <mergeCells count="228">
    <mergeCell ref="X31:X33"/>
    <mergeCell ref="X109:X110"/>
    <mergeCell ref="X118:X119"/>
    <mergeCell ref="X23:X25"/>
    <mergeCell ref="A110:A111"/>
    <mergeCell ref="A114:A116"/>
    <mergeCell ref="A119:A120"/>
    <mergeCell ref="J114:J116"/>
    <mergeCell ref="J119:J120"/>
    <mergeCell ref="K109:K122"/>
    <mergeCell ref="L109:L122"/>
    <mergeCell ref="D110:D111"/>
    <mergeCell ref="G110:G111"/>
    <mergeCell ref="D114:D116"/>
    <mergeCell ref="G114:G116"/>
    <mergeCell ref="D119:D120"/>
    <mergeCell ref="G119:G120"/>
    <mergeCell ref="B110:B111"/>
    <mergeCell ref="C110:C111"/>
    <mergeCell ref="I110:I111"/>
    <mergeCell ref="B114:B116"/>
    <mergeCell ref="C114:C116"/>
    <mergeCell ref="I114:I116"/>
    <mergeCell ref="B119:B120"/>
    <mergeCell ref="C119:C120"/>
    <mergeCell ref="J110:J111"/>
    <mergeCell ref="N5:W5"/>
    <mergeCell ref="C15:C18"/>
    <mergeCell ref="H15:H18"/>
    <mergeCell ref="J15:J18"/>
    <mergeCell ref="M15:M18"/>
    <mergeCell ref="A3:W3"/>
    <mergeCell ref="D15:D18"/>
    <mergeCell ref="L15:L18"/>
    <mergeCell ref="G20:G22"/>
    <mergeCell ref="J20:J22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M20:M22"/>
    <mergeCell ref="A23:A25"/>
    <mergeCell ref="B23:B25"/>
    <mergeCell ref="A1:Y1"/>
    <mergeCell ref="A2:Y2"/>
    <mergeCell ref="A4:Y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H5:H7"/>
    <mergeCell ref="N6:N7"/>
    <mergeCell ref="X3:Y3"/>
    <mergeCell ref="A5:A7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G23:G25"/>
    <mergeCell ref="M26:M30"/>
    <mergeCell ref="A31:A33"/>
    <mergeCell ref="B31:B33"/>
    <mergeCell ref="C31:C33"/>
    <mergeCell ref="H31:H33"/>
    <mergeCell ref="J31:J33"/>
    <mergeCell ref="M31:M33"/>
    <mergeCell ref="C26:C30"/>
    <mergeCell ref="H26:H30"/>
    <mergeCell ref="D26:D30"/>
    <mergeCell ref="D31:D33"/>
    <mergeCell ref="G31:G33"/>
    <mergeCell ref="J26:J30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G37:G41"/>
    <mergeCell ref="L34:L36"/>
    <mergeCell ref="J34:J36"/>
    <mergeCell ref="A47:A50"/>
    <mergeCell ref="B47:B50"/>
    <mergeCell ref="C47:C50"/>
    <mergeCell ref="H47:H50"/>
    <mergeCell ref="J47:J50"/>
    <mergeCell ref="M47:M50"/>
    <mergeCell ref="C43:C46"/>
    <mergeCell ref="H43:H46"/>
    <mergeCell ref="D43:D46"/>
    <mergeCell ref="D47:D50"/>
    <mergeCell ref="G47:G50"/>
    <mergeCell ref="J43:J46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J52:J54"/>
    <mergeCell ref="C65:C67"/>
    <mergeCell ref="H65:H67"/>
    <mergeCell ref="J65:J67"/>
    <mergeCell ref="M65:M67"/>
    <mergeCell ref="C59:C64"/>
    <mergeCell ref="H59:H64"/>
    <mergeCell ref="D59:D64"/>
    <mergeCell ref="D65:D67"/>
    <mergeCell ref="J59:J64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J89:J90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C95:C98"/>
    <mergeCell ref="H95:H98"/>
    <mergeCell ref="D95:D98"/>
    <mergeCell ref="D99:D102"/>
    <mergeCell ref="D103:D105"/>
    <mergeCell ref="G103:G105"/>
    <mergeCell ref="G99:G102"/>
    <mergeCell ref="L99:L102"/>
    <mergeCell ref="X34:X36"/>
    <mergeCell ref="X52:X54"/>
    <mergeCell ref="X81:X83"/>
    <mergeCell ref="X89:X90"/>
    <mergeCell ref="X99:X102"/>
    <mergeCell ref="X103:X105"/>
    <mergeCell ref="J103:J105"/>
    <mergeCell ref="M103:M105"/>
    <mergeCell ref="M89:M90"/>
    <mergeCell ref="M81:M83"/>
    <mergeCell ref="M70:M76"/>
    <mergeCell ref="M59:M64"/>
    <mergeCell ref="M52:M54"/>
    <mergeCell ref="M43:M46"/>
    <mergeCell ref="M34:M36"/>
  </mergeCells>
  <pageMargins left="0.5" right="0.05" top="0.5" bottom="0.5" header="0.13" footer="0.13"/>
  <pageSetup paperSize="9" scale="72" orientation="landscape" r:id="rId1"/>
  <rowBreaks count="5" manualBreakCount="5">
    <brk id="22" max="24" man="1"/>
    <brk id="36" max="24" man="1"/>
    <brk id="69" max="24" man="1"/>
    <brk id="86" max="24" man="1"/>
    <brk id="10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="80" zoomScaleSheet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61" sqref="A61:A62"/>
    </sheetView>
  </sheetViews>
  <sheetFormatPr defaultRowHeight="15"/>
  <cols>
    <col min="1" max="1" width="3.5703125" style="11" customWidth="1"/>
    <col min="2" max="2" width="11.7109375" customWidth="1"/>
    <col min="3" max="3" width="9.42578125" customWidth="1"/>
    <col min="4" max="4" width="12" style="5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9.5703125" style="11" customWidth="1"/>
    <col min="11" max="11" width="12.5703125" hidden="1" customWidth="1"/>
    <col min="12" max="12" width="6.28515625" hidden="1" customWidth="1"/>
    <col min="13" max="13" width="10.7109375" customWidth="1"/>
    <col min="14" max="14" width="2" style="127" customWidth="1"/>
    <col min="15" max="16" width="4.7109375" customWidth="1"/>
    <col min="17" max="17" width="5.42578125" customWidth="1"/>
    <col min="18" max="23" width="4.7109375" customWidth="1"/>
    <col min="25" max="25" width="14.5703125" customWidth="1"/>
  </cols>
  <sheetData>
    <row r="1" spans="1:25">
      <c r="A1" s="870" t="s">
        <v>18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</row>
    <row r="2" spans="1:25" ht="20.25" customHeight="1">
      <c r="A2" s="990" t="str">
        <f>'Patna (West)'!A2</f>
        <v>Progress Report for the construction of SSS ( Sanc. Year 2012 - 13 )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</row>
    <row r="3" spans="1:25" ht="20.100000000000001" customHeight="1">
      <c r="A3" s="1123" t="s">
        <v>49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1123"/>
      <c r="V3" s="1123"/>
      <c r="W3" s="1043" t="str">
        <f>Summary!V3</f>
        <v>Date:-30.04.2015</v>
      </c>
      <c r="X3" s="856"/>
      <c r="Y3" s="779"/>
    </row>
    <row r="4" spans="1:25" ht="26.25" customHeight="1">
      <c r="A4" s="1023" t="s">
        <v>1857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</row>
    <row r="5" spans="1:25" ht="18" customHeight="1">
      <c r="A5" s="664" t="s">
        <v>0</v>
      </c>
      <c r="B5" s="664" t="s">
        <v>1</v>
      </c>
      <c r="C5" s="665" t="s">
        <v>2</v>
      </c>
      <c r="D5" s="700" t="s">
        <v>3</v>
      </c>
      <c r="E5" s="664" t="s">
        <v>0</v>
      </c>
      <c r="F5" s="665" t="s">
        <v>4</v>
      </c>
      <c r="G5" s="655" t="s">
        <v>5</v>
      </c>
      <c r="H5" s="655" t="s">
        <v>209</v>
      </c>
      <c r="I5" s="664" t="s">
        <v>207</v>
      </c>
      <c r="J5" s="655" t="s">
        <v>208</v>
      </c>
      <c r="K5" s="655" t="s">
        <v>31</v>
      </c>
      <c r="L5" s="664" t="s">
        <v>19</v>
      </c>
      <c r="M5" s="655" t="s">
        <v>32</v>
      </c>
      <c r="N5" s="705" t="s">
        <v>15</v>
      </c>
      <c r="O5" s="705"/>
      <c r="P5" s="705"/>
      <c r="Q5" s="705"/>
      <c r="R5" s="705"/>
      <c r="S5" s="705"/>
      <c r="T5" s="705"/>
      <c r="U5" s="705"/>
      <c r="V5" s="705"/>
      <c r="W5" s="705"/>
      <c r="X5" s="655" t="s">
        <v>20</v>
      </c>
      <c r="Y5" s="672" t="s">
        <v>13</v>
      </c>
    </row>
    <row r="6" spans="1:25" ht="29.25" customHeight="1">
      <c r="A6" s="664"/>
      <c r="B6" s="664"/>
      <c r="C6" s="665"/>
      <c r="D6" s="700"/>
      <c r="E6" s="664"/>
      <c r="F6" s="665"/>
      <c r="G6" s="701"/>
      <c r="H6" s="701"/>
      <c r="I6" s="664"/>
      <c r="J6" s="701"/>
      <c r="K6" s="701"/>
      <c r="L6" s="664"/>
      <c r="M6" s="701"/>
      <c r="N6" s="1122" t="s">
        <v>6</v>
      </c>
      <c r="O6" s="705" t="s">
        <v>2441</v>
      </c>
      <c r="P6" s="664" t="s">
        <v>9</v>
      </c>
      <c r="Q6" s="664" t="s">
        <v>8</v>
      </c>
      <c r="R6" s="664" t="s">
        <v>16</v>
      </c>
      <c r="S6" s="664"/>
      <c r="T6" s="664" t="s">
        <v>17</v>
      </c>
      <c r="U6" s="664"/>
      <c r="V6" s="664" t="s">
        <v>12</v>
      </c>
      <c r="W6" s="664" t="s">
        <v>7</v>
      </c>
      <c r="X6" s="701"/>
      <c r="Y6" s="673"/>
    </row>
    <row r="7" spans="1:25" ht="30" customHeight="1">
      <c r="A7" s="664"/>
      <c r="B7" s="664"/>
      <c r="C7" s="665"/>
      <c r="D7" s="700"/>
      <c r="E7" s="664"/>
      <c r="F7" s="665"/>
      <c r="G7" s="656"/>
      <c r="H7" s="656"/>
      <c r="I7" s="664"/>
      <c r="J7" s="656"/>
      <c r="K7" s="656"/>
      <c r="L7" s="664"/>
      <c r="M7" s="656"/>
      <c r="N7" s="1122"/>
      <c r="O7" s="705"/>
      <c r="P7" s="664"/>
      <c r="Q7" s="664"/>
      <c r="R7" s="329" t="s">
        <v>10</v>
      </c>
      <c r="S7" s="329" t="s">
        <v>11</v>
      </c>
      <c r="T7" s="329" t="s">
        <v>10</v>
      </c>
      <c r="U7" s="329" t="s">
        <v>11</v>
      </c>
      <c r="V7" s="664"/>
      <c r="W7" s="664"/>
      <c r="X7" s="656"/>
      <c r="Y7" s="674"/>
    </row>
    <row r="8" spans="1:25" ht="35.1" customHeight="1">
      <c r="A8" s="745">
        <v>1</v>
      </c>
      <c r="B8" s="958" t="s">
        <v>1135</v>
      </c>
      <c r="C8" s="1073" t="s">
        <v>1136</v>
      </c>
      <c r="D8" s="1118" t="s">
        <v>1711</v>
      </c>
      <c r="E8" s="326">
        <v>1</v>
      </c>
      <c r="F8" s="528" t="s">
        <v>1137</v>
      </c>
      <c r="G8" s="825" t="s">
        <v>1780</v>
      </c>
      <c r="H8" s="1121"/>
      <c r="J8" s="979">
        <v>213.66</v>
      </c>
      <c r="K8" s="1"/>
      <c r="L8" s="1"/>
      <c r="M8" s="716" t="s">
        <v>204</v>
      </c>
      <c r="N8" s="125"/>
      <c r="O8" s="102"/>
      <c r="P8" s="102"/>
      <c r="Q8" s="102"/>
      <c r="R8" s="102"/>
      <c r="S8" s="102"/>
      <c r="T8" s="102"/>
      <c r="U8" s="102">
        <v>1</v>
      </c>
      <c r="V8" s="101"/>
      <c r="W8" s="101"/>
      <c r="X8" s="984">
        <v>85.26</v>
      </c>
      <c r="Y8" s="598"/>
    </row>
    <row r="9" spans="1:25" ht="35.1" customHeight="1">
      <c r="A9" s="745"/>
      <c r="B9" s="958"/>
      <c r="C9" s="1073"/>
      <c r="D9" s="1120"/>
      <c r="E9" s="326">
        <v>2</v>
      </c>
      <c r="F9" s="528" t="s">
        <v>1138</v>
      </c>
      <c r="G9" s="827"/>
      <c r="H9" s="850"/>
      <c r="J9" s="716"/>
      <c r="K9" s="1"/>
      <c r="L9" s="1"/>
      <c r="M9" s="716"/>
      <c r="N9" s="125"/>
      <c r="O9" s="102"/>
      <c r="P9" s="102"/>
      <c r="Q9" s="102"/>
      <c r="R9" s="102"/>
      <c r="S9" s="102">
        <v>1</v>
      </c>
      <c r="T9" s="101"/>
      <c r="U9" s="101"/>
      <c r="V9" s="101"/>
      <c r="W9" s="101"/>
      <c r="X9" s="985"/>
      <c r="Y9" s="598"/>
    </row>
    <row r="10" spans="1:25" ht="35.1" customHeight="1">
      <c r="A10" s="745">
        <v>2</v>
      </c>
      <c r="B10" s="958" t="s">
        <v>1139</v>
      </c>
      <c r="C10" s="1073" t="s">
        <v>1136</v>
      </c>
      <c r="D10" s="1118" t="s">
        <v>1712</v>
      </c>
      <c r="E10" s="326">
        <v>1</v>
      </c>
      <c r="F10" s="528" t="s">
        <v>1140</v>
      </c>
      <c r="G10" s="825" t="s">
        <v>1779</v>
      </c>
      <c r="H10" s="850"/>
      <c r="J10" s="716">
        <v>536.83000000000004</v>
      </c>
      <c r="K10" s="1"/>
      <c r="L10" s="1"/>
      <c r="M10" s="716" t="s">
        <v>204</v>
      </c>
      <c r="N10" s="125"/>
      <c r="O10" s="102"/>
      <c r="P10" s="102"/>
      <c r="Q10" s="102"/>
      <c r="R10" s="102"/>
      <c r="S10" s="102"/>
      <c r="T10" s="102"/>
      <c r="U10" s="102">
        <v>1</v>
      </c>
      <c r="V10" s="101"/>
      <c r="W10" s="101"/>
      <c r="X10" s="984">
        <v>118.57</v>
      </c>
      <c r="Y10" s="598"/>
    </row>
    <row r="11" spans="1:25" ht="35.1" customHeight="1">
      <c r="A11" s="745"/>
      <c r="B11" s="958"/>
      <c r="C11" s="1073"/>
      <c r="D11" s="1119"/>
      <c r="E11" s="326">
        <v>2</v>
      </c>
      <c r="F11" s="528" t="s">
        <v>1141</v>
      </c>
      <c r="G11" s="826"/>
      <c r="H11" s="850"/>
      <c r="J11" s="716"/>
      <c r="K11" s="1"/>
      <c r="L11" s="1"/>
      <c r="M11" s="716"/>
      <c r="N11" s="125"/>
      <c r="O11" s="102"/>
      <c r="P11" s="102"/>
      <c r="Q11" s="102"/>
      <c r="R11" s="102"/>
      <c r="S11" s="102"/>
      <c r="T11" s="102"/>
      <c r="U11" s="102">
        <v>1</v>
      </c>
      <c r="V11" s="101"/>
      <c r="W11" s="101"/>
      <c r="X11" s="998"/>
      <c r="Y11" s="598"/>
    </row>
    <row r="12" spans="1:25" ht="35.1" customHeight="1">
      <c r="A12" s="745"/>
      <c r="B12" s="958"/>
      <c r="C12" s="1073"/>
      <c r="D12" s="1119"/>
      <c r="E12" s="326">
        <v>3</v>
      </c>
      <c r="F12" s="528" t="s">
        <v>1142</v>
      </c>
      <c r="G12" s="826"/>
      <c r="H12" s="850"/>
      <c r="J12" s="716"/>
      <c r="K12" s="1"/>
      <c r="L12" s="1"/>
      <c r="M12" s="716"/>
      <c r="N12" s="125">
        <v>1</v>
      </c>
      <c r="O12" s="101"/>
      <c r="P12" s="101"/>
      <c r="Q12" s="101"/>
      <c r="R12" s="101"/>
      <c r="S12" s="101"/>
      <c r="T12" s="101"/>
      <c r="U12" s="101"/>
      <c r="V12" s="101"/>
      <c r="W12" s="101"/>
      <c r="X12" s="998"/>
      <c r="Y12" s="598"/>
    </row>
    <row r="13" spans="1:25" ht="35.1" customHeight="1">
      <c r="A13" s="745"/>
      <c r="B13" s="958"/>
      <c r="C13" s="1073"/>
      <c r="D13" s="1119"/>
      <c r="E13" s="326">
        <v>4</v>
      </c>
      <c r="F13" s="528" t="s">
        <v>1143</v>
      </c>
      <c r="G13" s="826"/>
      <c r="H13" s="850"/>
      <c r="J13" s="716"/>
      <c r="K13" s="1"/>
      <c r="L13" s="1"/>
      <c r="M13" s="716"/>
      <c r="N13" s="125"/>
      <c r="O13" s="102"/>
      <c r="P13" s="102"/>
      <c r="Q13" s="102"/>
      <c r="R13" s="102"/>
      <c r="S13" s="102">
        <v>1</v>
      </c>
      <c r="T13" s="101"/>
      <c r="U13" s="101"/>
      <c r="V13" s="101"/>
      <c r="W13" s="101"/>
      <c r="X13" s="998"/>
      <c r="Y13" s="598"/>
    </row>
    <row r="14" spans="1:25" ht="35.1" customHeight="1">
      <c r="A14" s="745"/>
      <c r="B14" s="958"/>
      <c r="C14" s="1073"/>
      <c r="D14" s="1120"/>
      <c r="E14" s="326">
        <v>5</v>
      </c>
      <c r="F14" s="528" t="s">
        <v>1144</v>
      </c>
      <c r="G14" s="827"/>
      <c r="H14" s="850"/>
      <c r="J14" s="716"/>
      <c r="K14" s="1"/>
      <c r="L14" s="1"/>
      <c r="M14" s="716"/>
      <c r="N14" s="125"/>
      <c r="O14" s="102"/>
      <c r="P14" s="102"/>
      <c r="Q14" s="102"/>
      <c r="R14" s="102">
        <v>1</v>
      </c>
      <c r="S14" s="101"/>
      <c r="T14" s="101"/>
      <c r="U14" s="101"/>
      <c r="V14" s="101"/>
      <c r="W14" s="101"/>
      <c r="X14" s="985"/>
      <c r="Y14" s="598"/>
    </row>
    <row r="15" spans="1:25" ht="35.1" customHeight="1">
      <c r="A15" s="745">
        <v>3</v>
      </c>
      <c r="B15" s="958" t="s">
        <v>1145</v>
      </c>
      <c r="C15" s="1073" t="s">
        <v>1136</v>
      </c>
      <c r="D15" s="1118" t="s">
        <v>1713</v>
      </c>
      <c r="E15" s="326">
        <v>1</v>
      </c>
      <c r="F15" s="528" t="s">
        <v>1146</v>
      </c>
      <c r="G15" s="825" t="s">
        <v>1732</v>
      </c>
      <c r="H15" s="850"/>
      <c r="J15" s="716">
        <v>213.37</v>
      </c>
      <c r="K15" s="1"/>
      <c r="L15" s="1"/>
      <c r="M15" s="716" t="s">
        <v>204</v>
      </c>
      <c r="N15" s="125"/>
      <c r="O15" s="102"/>
      <c r="P15" s="102"/>
      <c r="Q15" s="102"/>
      <c r="R15" s="102"/>
      <c r="S15" s="102"/>
      <c r="T15" s="102"/>
      <c r="U15" s="102">
        <v>1</v>
      </c>
      <c r="V15" s="101"/>
      <c r="W15" s="101"/>
      <c r="X15" s="984">
        <v>94.55</v>
      </c>
      <c r="Y15" s="598"/>
    </row>
    <row r="16" spans="1:25" ht="35.1" customHeight="1">
      <c r="A16" s="745"/>
      <c r="B16" s="958"/>
      <c r="C16" s="1073"/>
      <c r="D16" s="1120"/>
      <c r="E16" s="326">
        <v>2</v>
      </c>
      <c r="F16" s="528" t="s">
        <v>1147</v>
      </c>
      <c r="G16" s="827"/>
      <c r="H16" s="850"/>
      <c r="J16" s="716"/>
      <c r="K16" s="1"/>
      <c r="L16" s="1"/>
      <c r="M16" s="716"/>
      <c r="N16" s="125"/>
      <c r="O16" s="102"/>
      <c r="P16" s="102"/>
      <c r="Q16" s="102"/>
      <c r="R16" s="102"/>
      <c r="S16" s="102"/>
      <c r="T16" s="102">
        <v>1</v>
      </c>
      <c r="U16" s="101"/>
      <c r="V16" s="101"/>
      <c r="W16" s="101"/>
      <c r="X16" s="985"/>
      <c r="Y16" s="598"/>
    </row>
    <row r="17" spans="1:25" ht="35.1" customHeight="1">
      <c r="A17" s="745">
        <v>4</v>
      </c>
      <c r="B17" s="958" t="s">
        <v>1148</v>
      </c>
      <c r="C17" s="1073" t="s">
        <v>1136</v>
      </c>
      <c r="D17" s="1118" t="s">
        <v>1497</v>
      </c>
      <c r="E17" s="326">
        <v>1</v>
      </c>
      <c r="F17" s="528" t="s">
        <v>753</v>
      </c>
      <c r="G17" s="825" t="s">
        <v>1781</v>
      </c>
      <c r="H17" s="850"/>
      <c r="J17" s="716">
        <v>216.2</v>
      </c>
      <c r="K17" s="1"/>
      <c r="L17" s="1"/>
      <c r="M17" s="716" t="s">
        <v>204</v>
      </c>
      <c r="N17" s="125"/>
      <c r="O17" s="102">
        <v>1</v>
      </c>
      <c r="P17" s="101"/>
      <c r="Q17" s="101"/>
      <c r="R17" s="101"/>
      <c r="S17" s="101"/>
      <c r="T17" s="101"/>
      <c r="U17" s="101"/>
      <c r="V17" s="101"/>
      <c r="W17" s="101"/>
      <c r="X17" s="271"/>
      <c r="Y17" s="1135" t="s">
        <v>1741</v>
      </c>
    </row>
    <row r="18" spans="1:25" ht="35.1" customHeight="1">
      <c r="A18" s="745"/>
      <c r="B18" s="958"/>
      <c r="C18" s="1073"/>
      <c r="D18" s="1120"/>
      <c r="E18" s="326">
        <v>2</v>
      </c>
      <c r="F18" s="528" t="s">
        <v>1149</v>
      </c>
      <c r="G18" s="827"/>
      <c r="H18" s="850"/>
      <c r="J18" s="716"/>
      <c r="K18" s="1"/>
      <c r="L18" s="1"/>
      <c r="M18" s="716"/>
      <c r="N18" s="125"/>
      <c r="O18" s="102">
        <v>1</v>
      </c>
      <c r="P18" s="101"/>
      <c r="Q18" s="101"/>
      <c r="R18" s="101"/>
      <c r="S18" s="101"/>
      <c r="T18" s="101"/>
      <c r="U18" s="101"/>
      <c r="V18" s="101"/>
      <c r="W18" s="101"/>
      <c r="X18" s="271"/>
      <c r="Y18" s="1135" t="s">
        <v>1741</v>
      </c>
    </row>
    <row r="19" spans="1:25" ht="35.1" customHeight="1">
      <c r="A19" s="745">
        <v>5</v>
      </c>
      <c r="B19" s="958" t="s">
        <v>1150</v>
      </c>
      <c r="C19" s="1073" t="s">
        <v>1136</v>
      </c>
      <c r="D19" s="1118" t="s">
        <v>1714</v>
      </c>
      <c r="E19" s="326">
        <v>1</v>
      </c>
      <c r="F19" s="528" t="s">
        <v>1151</v>
      </c>
      <c r="G19" s="825" t="s">
        <v>1740</v>
      </c>
      <c r="H19" s="850"/>
      <c r="J19" s="716">
        <v>214.98</v>
      </c>
      <c r="K19" s="1"/>
      <c r="L19" s="1"/>
      <c r="M19" s="716" t="s">
        <v>204</v>
      </c>
      <c r="N19" s="125"/>
      <c r="O19" s="102"/>
      <c r="P19" s="102"/>
      <c r="Q19" s="102"/>
      <c r="R19" s="102"/>
      <c r="S19" s="102"/>
      <c r="T19" s="102">
        <v>1</v>
      </c>
      <c r="U19" s="101"/>
      <c r="V19" s="101"/>
      <c r="W19" s="101"/>
      <c r="X19" s="984">
        <v>59.93</v>
      </c>
      <c r="Y19" s="598"/>
    </row>
    <row r="20" spans="1:25" ht="35.1" customHeight="1">
      <c r="A20" s="745"/>
      <c r="B20" s="958"/>
      <c r="C20" s="1073"/>
      <c r="D20" s="1120"/>
      <c r="E20" s="326">
        <v>2</v>
      </c>
      <c r="F20" s="528" t="s">
        <v>1152</v>
      </c>
      <c r="G20" s="827"/>
      <c r="H20" s="850"/>
      <c r="J20" s="716"/>
      <c r="K20" s="1"/>
      <c r="L20" s="1"/>
      <c r="M20" s="716"/>
      <c r="N20" s="125"/>
      <c r="O20" s="102"/>
      <c r="P20" s="102"/>
      <c r="Q20" s="102">
        <v>1</v>
      </c>
      <c r="R20" s="101"/>
      <c r="S20" s="101"/>
      <c r="T20" s="101"/>
      <c r="U20" s="101"/>
      <c r="V20" s="101"/>
      <c r="W20" s="101"/>
      <c r="X20" s="985"/>
      <c r="Y20" s="598"/>
    </row>
    <row r="21" spans="1:25" ht="35.1" customHeight="1">
      <c r="A21" s="259">
        <v>6</v>
      </c>
      <c r="B21" s="357" t="s">
        <v>1153</v>
      </c>
      <c r="C21" s="387" t="s">
        <v>1136</v>
      </c>
      <c r="D21" s="189" t="s">
        <v>1715</v>
      </c>
      <c r="E21" s="326">
        <v>1</v>
      </c>
      <c r="F21" s="528" t="s">
        <v>1154</v>
      </c>
      <c r="G21" s="99" t="s">
        <v>1734</v>
      </c>
      <c r="H21" s="41"/>
      <c r="J21" s="284">
        <v>106.73</v>
      </c>
      <c r="K21" s="1"/>
      <c r="L21" s="1"/>
      <c r="M21" s="294" t="s">
        <v>204</v>
      </c>
      <c r="N21" s="125"/>
      <c r="O21" s="102"/>
      <c r="P21" s="102"/>
      <c r="Q21" s="102"/>
      <c r="R21" s="102"/>
      <c r="S21" s="102">
        <v>1</v>
      </c>
      <c r="T21" s="601"/>
      <c r="U21" s="101"/>
      <c r="V21" s="101"/>
      <c r="W21" s="101"/>
      <c r="X21" s="614">
        <v>35.57</v>
      </c>
      <c r="Y21" s="598"/>
    </row>
    <row r="22" spans="1:25" ht="35.1" customHeight="1">
      <c r="A22" s="259">
        <v>7</v>
      </c>
      <c r="B22" s="357" t="s">
        <v>1155</v>
      </c>
      <c r="C22" s="387" t="s">
        <v>1136</v>
      </c>
      <c r="D22" s="189" t="s">
        <v>1716</v>
      </c>
      <c r="E22" s="326">
        <v>1</v>
      </c>
      <c r="F22" s="528" t="s">
        <v>1156</v>
      </c>
      <c r="G22" s="99" t="s">
        <v>1747</v>
      </c>
      <c r="H22" s="41"/>
      <c r="J22" s="284">
        <v>105.27</v>
      </c>
      <c r="K22" s="1"/>
      <c r="L22" s="1"/>
      <c r="M22" s="294" t="s">
        <v>204</v>
      </c>
      <c r="N22" s="125"/>
      <c r="O22" s="102"/>
      <c r="P22" s="102"/>
      <c r="Q22" s="102"/>
      <c r="R22" s="102"/>
      <c r="S22" s="102">
        <v>1</v>
      </c>
      <c r="T22" s="101"/>
      <c r="U22" s="101"/>
      <c r="V22" s="101"/>
      <c r="W22" s="101"/>
      <c r="X22" s="614">
        <v>21.37</v>
      </c>
      <c r="Y22" s="598"/>
    </row>
    <row r="23" spans="1:25" ht="35.1" customHeight="1">
      <c r="A23" s="259">
        <v>8</v>
      </c>
      <c r="B23" s="357" t="s">
        <v>1157</v>
      </c>
      <c r="C23" s="387" t="s">
        <v>1136</v>
      </c>
      <c r="D23" s="189" t="s">
        <v>1717</v>
      </c>
      <c r="E23" s="326">
        <v>1</v>
      </c>
      <c r="F23" s="528" t="s">
        <v>1158</v>
      </c>
      <c r="G23" s="553" t="s">
        <v>2440</v>
      </c>
      <c r="H23" s="41"/>
      <c r="J23" s="284">
        <v>106.12</v>
      </c>
      <c r="K23" s="1"/>
      <c r="L23" s="1"/>
      <c r="M23" s="294" t="s">
        <v>204</v>
      </c>
      <c r="N23" s="125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271"/>
      <c r="Y23" s="598"/>
    </row>
    <row r="24" spans="1:25" ht="35.1" customHeight="1">
      <c r="A24" s="259">
        <v>9</v>
      </c>
      <c r="B24" s="357" t="s">
        <v>1159</v>
      </c>
      <c r="C24" s="387" t="s">
        <v>1136</v>
      </c>
      <c r="D24" s="189" t="s">
        <v>1718</v>
      </c>
      <c r="E24" s="326">
        <v>1</v>
      </c>
      <c r="F24" s="528" t="s">
        <v>1160</v>
      </c>
      <c r="G24" s="99" t="s">
        <v>1733</v>
      </c>
      <c r="H24" s="41"/>
      <c r="J24" s="284">
        <v>107.11</v>
      </c>
      <c r="K24" s="1"/>
      <c r="L24" s="1"/>
      <c r="M24" s="294" t="s">
        <v>204</v>
      </c>
      <c r="N24" s="125"/>
      <c r="O24" s="102"/>
      <c r="P24" s="102"/>
      <c r="Q24" s="102"/>
      <c r="R24" s="102"/>
      <c r="S24" s="102"/>
      <c r="T24" s="102"/>
      <c r="U24" s="102"/>
      <c r="V24" s="102">
        <v>1</v>
      </c>
      <c r="W24" s="101"/>
      <c r="X24" s="614">
        <v>73.97</v>
      </c>
      <c r="Y24" s="598"/>
    </row>
    <row r="25" spans="1:25" ht="35.1" customHeight="1">
      <c r="A25" s="259">
        <v>10</v>
      </c>
      <c r="B25" s="357" t="s">
        <v>1161</v>
      </c>
      <c r="C25" s="387" t="s">
        <v>1162</v>
      </c>
      <c r="D25" s="452" t="s">
        <v>1719</v>
      </c>
      <c r="E25" s="326">
        <v>1</v>
      </c>
      <c r="F25" s="528" t="s">
        <v>1163</v>
      </c>
      <c r="G25" s="99" t="s">
        <v>1735</v>
      </c>
      <c r="H25" s="41"/>
      <c r="J25" s="284">
        <v>106.51</v>
      </c>
      <c r="K25" s="1"/>
      <c r="L25" s="1"/>
      <c r="M25" s="294" t="s">
        <v>204</v>
      </c>
      <c r="N25" s="125"/>
      <c r="O25" s="102"/>
      <c r="P25" s="102"/>
      <c r="Q25" s="102"/>
      <c r="R25" s="102"/>
      <c r="S25" s="102"/>
      <c r="T25" s="102"/>
      <c r="U25" s="102"/>
      <c r="V25" s="102">
        <v>1</v>
      </c>
      <c r="W25" s="101"/>
      <c r="X25" s="614">
        <v>78.150000000000006</v>
      </c>
      <c r="Y25" s="598"/>
    </row>
    <row r="26" spans="1:25" ht="35.1" customHeight="1">
      <c r="A26" s="745">
        <v>11</v>
      </c>
      <c r="B26" s="958" t="s">
        <v>1164</v>
      </c>
      <c r="C26" s="1073" t="s">
        <v>1165</v>
      </c>
      <c r="D26" s="1118" t="s">
        <v>1720</v>
      </c>
      <c r="E26" s="326">
        <v>1</v>
      </c>
      <c r="F26" s="528" t="s">
        <v>1166</v>
      </c>
      <c r="G26" s="825" t="s">
        <v>1736</v>
      </c>
      <c r="H26" s="850"/>
      <c r="J26" s="716">
        <v>330.68</v>
      </c>
      <c r="K26" s="1"/>
      <c r="L26" s="1"/>
      <c r="M26" s="716" t="s">
        <v>204</v>
      </c>
      <c r="N26" s="125"/>
      <c r="O26" s="102"/>
      <c r="P26" s="102"/>
      <c r="Q26" s="102"/>
      <c r="R26" s="102"/>
      <c r="S26" s="102">
        <v>1</v>
      </c>
      <c r="T26" s="101"/>
      <c r="U26" s="101"/>
      <c r="V26" s="101"/>
      <c r="W26" s="101"/>
      <c r="X26" s="984">
        <v>124.68</v>
      </c>
      <c r="Y26" s="598"/>
    </row>
    <row r="27" spans="1:25" ht="35.1" customHeight="1">
      <c r="A27" s="745"/>
      <c r="B27" s="958"/>
      <c r="C27" s="1073"/>
      <c r="D27" s="1119"/>
      <c r="E27" s="326">
        <v>2</v>
      </c>
      <c r="F27" s="528" t="s">
        <v>1167</v>
      </c>
      <c r="G27" s="826"/>
      <c r="H27" s="850"/>
      <c r="J27" s="716"/>
      <c r="K27" s="1"/>
      <c r="L27" s="1"/>
      <c r="M27" s="716"/>
      <c r="N27" s="125"/>
      <c r="O27" s="102"/>
      <c r="P27" s="102"/>
      <c r="Q27" s="102"/>
      <c r="R27" s="102"/>
      <c r="S27" s="102"/>
      <c r="T27" s="102"/>
      <c r="U27" s="102"/>
      <c r="V27" s="102">
        <v>1</v>
      </c>
      <c r="W27" s="101"/>
      <c r="X27" s="998"/>
      <c r="Y27" s="598"/>
    </row>
    <row r="28" spans="1:25" ht="35.1" customHeight="1">
      <c r="A28" s="745"/>
      <c r="B28" s="958"/>
      <c r="C28" s="1073"/>
      <c r="D28" s="1120"/>
      <c r="E28" s="326">
        <v>3</v>
      </c>
      <c r="F28" s="528" t="s">
        <v>1168</v>
      </c>
      <c r="G28" s="827"/>
      <c r="H28" s="850"/>
      <c r="J28" s="716"/>
      <c r="K28" s="1"/>
      <c r="L28" s="1"/>
      <c r="M28" s="716"/>
      <c r="N28" s="125"/>
      <c r="O28" s="102"/>
      <c r="P28" s="102"/>
      <c r="Q28" s="102"/>
      <c r="R28" s="102"/>
      <c r="S28" s="102"/>
      <c r="T28" s="102"/>
      <c r="U28" s="102">
        <v>1</v>
      </c>
      <c r="V28" s="101"/>
      <c r="W28" s="101"/>
      <c r="X28" s="985"/>
      <c r="Y28" s="598"/>
    </row>
    <row r="29" spans="1:25" ht="35.1" customHeight="1">
      <c r="A29" s="745">
        <v>12</v>
      </c>
      <c r="B29" s="958" t="s">
        <v>1169</v>
      </c>
      <c r="C29" s="1073" t="s">
        <v>1165</v>
      </c>
      <c r="D29" s="1118" t="s">
        <v>1721</v>
      </c>
      <c r="E29" s="326">
        <v>1</v>
      </c>
      <c r="F29" s="528" t="s">
        <v>1170</v>
      </c>
      <c r="G29" s="799" t="s">
        <v>1883</v>
      </c>
      <c r="H29" s="850"/>
      <c r="J29" s="716">
        <v>216.53</v>
      </c>
      <c r="K29" s="1"/>
      <c r="L29" s="1"/>
      <c r="M29" s="716" t="s">
        <v>204</v>
      </c>
      <c r="N29" s="125"/>
      <c r="O29" s="102"/>
      <c r="P29" s="102">
        <v>1</v>
      </c>
      <c r="Q29" s="101"/>
      <c r="R29" s="101"/>
      <c r="S29" s="101"/>
      <c r="T29" s="101"/>
      <c r="U29" s="101"/>
      <c r="V29" s="101"/>
      <c r="W29" s="101"/>
      <c r="X29" s="984">
        <v>62.35</v>
      </c>
      <c r="Y29" s="598"/>
    </row>
    <row r="30" spans="1:25" ht="35.1" customHeight="1">
      <c r="A30" s="745"/>
      <c r="B30" s="958"/>
      <c r="C30" s="1073"/>
      <c r="D30" s="1120"/>
      <c r="E30" s="326">
        <v>2</v>
      </c>
      <c r="F30" s="528" t="s">
        <v>1171</v>
      </c>
      <c r="G30" s="799"/>
      <c r="H30" s="850"/>
      <c r="J30" s="716"/>
      <c r="K30" s="1"/>
      <c r="L30" s="1"/>
      <c r="M30" s="716"/>
      <c r="N30" s="125"/>
      <c r="O30" s="102"/>
      <c r="P30" s="102"/>
      <c r="Q30" s="102"/>
      <c r="R30" s="102"/>
      <c r="S30" s="102"/>
      <c r="T30" s="102"/>
      <c r="U30" s="102"/>
      <c r="V30" s="102">
        <v>1</v>
      </c>
      <c r="W30" s="101"/>
      <c r="X30" s="985"/>
      <c r="Y30" s="598"/>
    </row>
    <row r="31" spans="1:25" ht="35.1" customHeight="1">
      <c r="A31" s="745">
        <v>13</v>
      </c>
      <c r="B31" s="958" t="s">
        <v>1172</v>
      </c>
      <c r="C31" s="1073" t="s">
        <v>1165</v>
      </c>
      <c r="D31" s="1118" t="s">
        <v>1722</v>
      </c>
      <c r="E31" s="326">
        <v>1</v>
      </c>
      <c r="F31" s="528" t="s">
        <v>1173</v>
      </c>
      <c r="G31" s="825" t="s">
        <v>1782</v>
      </c>
      <c r="H31" s="850"/>
      <c r="J31" s="716">
        <v>215.99</v>
      </c>
      <c r="K31" s="1"/>
      <c r="L31" s="1"/>
      <c r="M31" s="716" t="s">
        <v>204</v>
      </c>
      <c r="N31" s="125"/>
      <c r="O31" s="102">
        <v>1</v>
      </c>
      <c r="P31" s="101"/>
      <c r="Q31" s="101"/>
      <c r="R31" s="101"/>
      <c r="S31" s="101"/>
      <c r="T31" s="101"/>
      <c r="U31" s="101"/>
      <c r="V31" s="101"/>
      <c r="W31" s="101"/>
      <c r="X31" s="984">
        <v>91.85</v>
      </c>
      <c r="Y31" s="1136" t="s">
        <v>2495</v>
      </c>
    </row>
    <row r="32" spans="1:25" ht="35.1" customHeight="1">
      <c r="A32" s="745"/>
      <c r="B32" s="958"/>
      <c r="C32" s="1073"/>
      <c r="D32" s="1120"/>
      <c r="E32" s="326">
        <v>2</v>
      </c>
      <c r="F32" s="528" t="s">
        <v>1112</v>
      </c>
      <c r="G32" s="827"/>
      <c r="H32" s="850"/>
      <c r="J32" s="716"/>
      <c r="K32" s="1"/>
      <c r="L32" s="1"/>
      <c r="M32" s="716"/>
      <c r="N32" s="125"/>
      <c r="O32" s="311"/>
      <c r="P32" s="102"/>
      <c r="Q32" s="102"/>
      <c r="R32" s="102"/>
      <c r="S32" s="102"/>
      <c r="T32" s="102"/>
      <c r="U32" s="102"/>
      <c r="V32" s="102">
        <v>1</v>
      </c>
      <c r="W32" s="101"/>
      <c r="X32" s="985"/>
      <c r="Y32" s="598"/>
    </row>
    <row r="33" spans="1:25" ht="35.1" customHeight="1">
      <c r="A33" s="745">
        <v>14</v>
      </c>
      <c r="B33" s="958" t="s">
        <v>1174</v>
      </c>
      <c r="C33" s="1073" t="s">
        <v>1165</v>
      </c>
      <c r="D33" s="1118" t="s">
        <v>1722</v>
      </c>
      <c r="E33" s="56">
        <v>1</v>
      </c>
      <c r="F33" s="528" t="s">
        <v>1175</v>
      </c>
      <c r="G33" s="825" t="s">
        <v>1783</v>
      </c>
      <c r="H33" s="850"/>
      <c r="J33" s="716">
        <v>432.83</v>
      </c>
      <c r="K33" s="1"/>
      <c r="L33" s="1"/>
      <c r="M33" s="716" t="s">
        <v>204</v>
      </c>
      <c r="N33" s="125"/>
      <c r="O33" s="102"/>
      <c r="P33" s="102"/>
      <c r="Q33" s="102"/>
      <c r="R33" s="102"/>
      <c r="S33" s="102">
        <v>1</v>
      </c>
      <c r="T33" s="101"/>
      <c r="U33" s="101"/>
      <c r="V33" s="101"/>
      <c r="W33" s="101"/>
      <c r="X33" s="984">
        <v>152.26</v>
      </c>
      <c r="Y33" s="598"/>
    </row>
    <row r="34" spans="1:25" ht="35.1" customHeight="1">
      <c r="A34" s="745"/>
      <c r="B34" s="958"/>
      <c r="C34" s="1073"/>
      <c r="D34" s="1119"/>
      <c r="E34" s="56">
        <v>2</v>
      </c>
      <c r="F34" s="528" t="s">
        <v>1176</v>
      </c>
      <c r="G34" s="826"/>
      <c r="H34" s="850"/>
      <c r="J34" s="716"/>
      <c r="K34" s="1"/>
      <c r="L34" s="1"/>
      <c r="M34" s="716"/>
      <c r="N34" s="125"/>
      <c r="O34" s="102">
        <v>1</v>
      </c>
      <c r="P34" s="101"/>
      <c r="Q34" s="101"/>
      <c r="R34" s="101"/>
      <c r="S34" s="101"/>
      <c r="T34" s="101"/>
      <c r="U34" s="101"/>
      <c r="V34" s="101"/>
      <c r="W34" s="101"/>
      <c r="X34" s="998"/>
      <c r="Y34" s="598" t="s">
        <v>1784</v>
      </c>
    </row>
    <row r="35" spans="1:25" ht="35.1" customHeight="1">
      <c r="A35" s="745"/>
      <c r="B35" s="958"/>
      <c r="C35" s="1073"/>
      <c r="D35" s="1119"/>
      <c r="E35" s="56">
        <v>3</v>
      </c>
      <c r="F35" s="528" t="s">
        <v>1177</v>
      </c>
      <c r="G35" s="826"/>
      <c r="H35" s="850"/>
      <c r="J35" s="716"/>
      <c r="K35" s="1"/>
      <c r="L35" s="1"/>
      <c r="M35" s="716"/>
      <c r="N35" s="125"/>
      <c r="O35" s="102"/>
      <c r="P35" s="102"/>
      <c r="Q35" s="102"/>
      <c r="R35" s="102"/>
      <c r="S35" s="102"/>
      <c r="T35" s="102"/>
      <c r="U35" s="102"/>
      <c r="V35" s="102">
        <v>1</v>
      </c>
      <c r="W35" s="101"/>
      <c r="X35" s="998"/>
      <c r="Y35" s="598"/>
    </row>
    <row r="36" spans="1:25" ht="35.1" customHeight="1">
      <c r="A36" s="745"/>
      <c r="B36" s="958"/>
      <c r="C36" s="1073"/>
      <c r="D36" s="1120"/>
      <c r="E36" s="56">
        <v>4</v>
      </c>
      <c r="F36" s="528" t="s">
        <v>1178</v>
      </c>
      <c r="G36" s="827"/>
      <c r="H36" s="850"/>
      <c r="J36" s="716"/>
      <c r="K36" s="1"/>
      <c r="L36" s="1"/>
      <c r="M36" s="716"/>
      <c r="N36" s="125"/>
      <c r="O36" s="102"/>
      <c r="P36" s="102"/>
      <c r="Q36" s="102"/>
      <c r="R36" s="102"/>
      <c r="S36" s="102"/>
      <c r="T36" s="102">
        <v>1</v>
      </c>
      <c r="U36" s="101"/>
      <c r="V36" s="101"/>
      <c r="W36" s="101"/>
      <c r="X36" s="985"/>
      <c r="Y36" s="598"/>
    </row>
    <row r="37" spans="1:25" ht="35.1" customHeight="1">
      <c r="A37" s="745">
        <v>15</v>
      </c>
      <c r="B37" s="958" t="s">
        <v>1179</v>
      </c>
      <c r="C37" s="1073" t="s">
        <v>1165</v>
      </c>
      <c r="D37" s="1118" t="s">
        <v>1723</v>
      </c>
      <c r="E37" s="326">
        <v>1</v>
      </c>
      <c r="F37" s="528" t="s">
        <v>1180</v>
      </c>
      <c r="G37" s="825" t="s">
        <v>1745</v>
      </c>
      <c r="H37" s="850"/>
      <c r="J37" s="716">
        <v>665.15</v>
      </c>
      <c r="K37" s="1"/>
      <c r="L37" s="1"/>
      <c r="M37" s="716" t="s">
        <v>204</v>
      </c>
      <c r="N37" s="125"/>
      <c r="O37" s="102"/>
      <c r="P37" s="102"/>
      <c r="Q37" s="102"/>
      <c r="R37" s="102"/>
      <c r="S37" s="102"/>
      <c r="T37" s="102">
        <v>1</v>
      </c>
      <c r="U37" s="101"/>
      <c r="V37" s="101"/>
      <c r="W37" s="101"/>
      <c r="X37" s="984">
        <v>182.03</v>
      </c>
      <c r="Y37" s="598"/>
    </row>
    <row r="38" spans="1:25" ht="35.1" customHeight="1">
      <c r="A38" s="745"/>
      <c r="B38" s="958"/>
      <c r="C38" s="1073"/>
      <c r="D38" s="1119"/>
      <c r="E38" s="326">
        <v>2</v>
      </c>
      <c r="F38" s="528" t="s">
        <v>1181</v>
      </c>
      <c r="G38" s="826"/>
      <c r="H38" s="850"/>
      <c r="J38" s="716"/>
      <c r="K38" s="1"/>
      <c r="L38" s="1"/>
      <c r="M38" s="716"/>
      <c r="N38" s="125"/>
      <c r="O38" s="102"/>
      <c r="P38" s="102"/>
      <c r="Q38" s="102">
        <v>1</v>
      </c>
      <c r="R38" s="101"/>
      <c r="S38" s="101"/>
      <c r="T38" s="101"/>
      <c r="U38" s="101"/>
      <c r="V38" s="101"/>
      <c r="W38" s="101"/>
      <c r="X38" s="998"/>
      <c r="Y38" s="598" t="s">
        <v>1784</v>
      </c>
    </row>
    <row r="39" spans="1:25" ht="35.1" customHeight="1">
      <c r="A39" s="745"/>
      <c r="B39" s="958"/>
      <c r="C39" s="1073"/>
      <c r="D39" s="1119"/>
      <c r="E39" s="326">
        <v>3</v>
      </c>
      <c r="F39" s="528" t="s">
        <v>1182</v>
      </c>
      <c r="G39" s="826"/>
      <c r="H39" s="850"/>
      <c r="J39" s="716"/>
      <c r="K39" s="1"/>
      <c r="L39" s="1"/>
      <c r="M39" s="716"/>
      <c r="N39" s="125"/>
      <c r="O39" s="102"/>
      <c r="P39" s="102"/>
      <c r="Q39" s="102"/>
      <c r="R39" s="102"/>
      <c r="S39" s="102">
        <v>1</v>
      </c>
      <c r="T39" s="101"/>
      <c r="U39" s="101"/>
      <c r="V39" s="101"/>
      <c r="W39" s="101"/>
      <c r="X39" s="998"/>
      <c r="Y39" s="598"/>
    </row>
    <row r="40" spans="1:25" ht="35.1" customHeight="1">
      <c r="A40" s="745"/>
      <c r="B40" s="958"/>
      <c r="C40" s="1073"/>
      <c r="D40" s="1119"/>
      <c r="E40" s="326">
        <v>4</v>
      </c>
      <c r="F40" s="528" t="s">
        <v>1183</v>
      </c>
      <c r="G40" s="826"/>
      <c r="H40" s="850"/>
      <c r="J40" s="716"/>
      <c r="K40" s="1"/>
      <c r="L40" s="1"/>
      <c r="M40" s="716"/>
      <c r="N40" s="125"/>
      <c r="O40" s="102"/>
      <c r="P40" s="102"/>
      <c r="Q40" s="102"/>
      <c r="R40" s="102"/>
      <c r="S40" s="102">
        <v>1</v>
      </c>
      <c r="T40" s="101"/>
      <c r="U40" s="101"/>
      <c r="V40" s="101"/>
      <c r="W40" s="101"/>
      <c r="X40" s="998"/>
      <c r="Y40" s="598"/>
    </row>
    <row r="41" spans="1:25" ht="35.1" customHeight="1">
      <c r="A41" s="745"/>
      <c r="B41" s="958"/>
      <c r="C41" s="1073"/>
      <c r="D41" s="1119"/>
      <c r="E41" s="326">
        <v>5</v>
      </c>
      <c r="F41" s="528" t="s">
        <v>1184</v>
      </c>
      <c r="G41" s="826"/>
      <c r="H41" s="850"/>
      <c r="J41" s="716"/>
      <c r="K41" s="1"/>
      <c r="L41" s="1"/>
      <c r="M41" s="716"/>
      <c r="N41" s="125"/>
      <c r="O41" s="102"/>
      <c r="P41" s="102"/>
      <c r="Q41" s="102"/>
      <c r="R41" s="102"/>
      <c r="S41" s="102"/>
      <c r="T41" s="102">
        <v>1</v>
      </c>
      <c r="U41" s="101"/>
      <c r="V41" s="101"/>
      <c r="W41" s="101"/>
      <c r="X41" s="998"/>
      <c r="Y41" s="598"/>
    </row>
    <row r="42" spans="1:25" ht="35.1" customHeight="1">
      <c r="A42" s="745"/>
      <c r="B42" s="958"/>
      <c r="C42" s="1073"/>
      <c r="D42" s="1120"/>
      <c r="E42" s="326">
        <v>6</v>
      </c>
      <c r="F42" s="528" t="s">
        <v>1185</v>
      </c>
      <c r="G42" s="827"/>
      <c r="H42" s="850"/>
      <c r="J42" s="716"/>
      <c r="K42" s="1"/>
      <c r="L42" s="1"/>
      <c r="M42" s="716"/>
      <c r="O42" s="102"/>
      <c r="P42" s="102"/>
      <c r="Q42" s="102"/>
      <c r="R42" s="102"/>
      <c r="S42" s="102"/>
      <c r="T42" s="102">
        <v>1</v>
      </c>
      <c r="U42" s="101"/>
      <c r="V42" s="101"/>
      <c r="W42" s="101"/>
      <c r="X42" s="985"/>
      <c r="Y42" s="598"/>
    </row>
    <row r="43" spans="1:25" ht="35.1" customHeight="1">
      <c r="A43" s="745">
        <v>16</v>
      </c>
      <c r="B43" s="958" t="s">
        <v>1186</v>
      </c>
      <c r="C43" s="1073" t="s">
        <v>1165</v>
      </c>
      <c r="D43" s="1118" t="s">
        <v>1724</v>
      </c>
      <c r="E43" s="326">
        <v>1</v>
      </c>
      <c r="F43" s="528" t="s">
        <v>1187</v>
      </c>
      <c r="G43" s="825" t="s">
        <v>1884</v>
      </c>
      <c r="H43" s="850"/>
      <c r="J43" s="716">
        <v>325.86</v>
      </c>
      <c r="K43" s="1"/>
      <c r="L43" s="1"/>
      <c r="M43" s="716" t="s">
        <v>204</v>
      </c>
      <c r="N43" s="125"/>
      <c r="O43" s="102"/>
      <c r="P43" s="102"/>
      <c r="Q43" s="102"/>
      <c r="R43" s="102"/>
      <c r="S43" s="102">
        <v>1</v>
      </c>
      <c r="T43" s="101"/>
      <c r="U43" s="101"/>
      <c r="V43" s="101"/>
      <c r="W43" s="101"/>
      <c r="X43" s="984">
        <v>168.01</v>
      </c>
      <c r="Y43" s="598"/>
    </row>
    <row r="44" spans="1:25" ht="35.1" customHeight="1">
      <c r="A44" s="745"/>
      <c r="B44" s="958"/>
      <c r="C44" s="1073"/>
      <c r="D44" s="1119"/>
      <c r="E44" s="326">
        <v>2</v>
      </c>
      <c r="F44" s="528" t="s">
        <v>1188</v>
      </c>
      <c r="G44" s="826"/>
      <c r="H44" s="850"/>
      <c r="J44" s="716"/>
      <c r="K44" s="1"/>
      <c r="L44" s="1"/>
      <c r="M44" s="716"/>
      <c r="N44" s="125"/>
      <c r="O44" s="102"/>
      <c r="P44" s="102"/>
      <c r="Q44" s="102"/>
      <c r="R44" s="102"/>
      <c r="S44" s="102"/>
      <c r="T44" s="102"/>
      <c r="U44" s="102"/>
      <c r="V44" s="102">
        <v>1</v>
      </c>
      <c r="W44" s="101"/>
      <c r="X44" s="998"/>
      <c r="Y44" s="598"/>
    </row>
    <row r="45" spans="1:25" ht="35.1" customHeight="1">
      <c r="A45" s="745"/>
      <c r="B45" s="958"/>
      <c r="C45" s="1073"/>
      <c r="D45" s="1120"/>
      <c r="E45" s="326">
        <v>3</v>
      </c>
      <c r="F45" s="528" t="s">
        <v>1189</v>
      </c>
      <c r="G45" s="827"/>
      <c r="H45" s="850"/>
      <c r="J45" s="716"/>
      <c r="K45" s="1"/>
      <c r="L45" s="1"/>
      <c r="M45" s="716"/>
      <c r="N45" s="125"/>
      <c r="O45" s="102"/>
      <c r="P45" s="102"/>
      <c r="Q45" s="102"/>
      <c r="R45" s="102"/>
      <c r="S45" s="102"/>
      <c r="T45" s="102"/>
      <c r="U45" s="102">
        <v>1</v>
      </c>
      <c r="V45" s="101"/>
      <c r="W45" s="101"/>
      <c r="X45" s="985"/>
      <c r="Y45" s="598"/>
    </row>
    <row r="46" spans="1:25" ht="35.1" customHeight="1">
      <c r="A46" s="745">
        <v>17</v>
      </c>
      <c r="B46" s="958" t="s">
        <v>1190</v>
      </c>
      <c r="C46" s="1073" t="s">
        <v>1165</v>
      </c>
      <c r="D46" s="1118" t="s">
        <v>1731</v>
      </c>
      <c r="E46" s="326">
        <v>1</v>
      </c>
      <c r="F46" s="528" t="s">
        <v>1191</v>
      </c>
      <c r="G46" s="825" t="s">
        <v>1785</v>
      </c>
      <c r="H46" s="850"/>
      <c r="J46" s="716">
        <v>216.78</v>
      </c>
      <c r="K46" s="1"/>
      <c r="L46" s="1"/>
      <c r="M46" s="716" t="s">
        <v>204</v>
      </c>
      <c r="N46" s="125"/>
      <c r="O46" s="102"/>
      <c r="P46" s="102"/>
      <c r="Q46" s="102"/>
      <c r="R46" s="102"/>
      <c r="S46" s="102">
        <v>1</v>
      </c>
      <c r="T46" s="101"/>
      <c r="U46" s="101"/>
      <c r="V46" s="101"/>
      <c r="W46" s="101"/>
      <c r="X46" s="984">
        <v>38.61</v>
      </c>
      <c r="Y46" s="598"/>
    </row>
    <row r="47" spans="1:25" ht="35.1" customHeight="1">
      <c r="A47" s="745"/>
      <c r="B47" s="958"/>
      <c r="C47" s="1073"/>
      <c r="D47" s="1120"/>
      <c r="E47" s="326">
        <v>2</v>
      </c>
      <c r="F47" s="528" t="s">
        <v>1192</v>
      </c>
      <c r="G47" s="827"/>
      <c r="H47" s="850"/>
      <c r="J47" s="716"/>
      <c r="K47" s="1"/>
      <c r="L47" s="1"/>
      <c r="M47" s="716"/>
      <c r="N47" s="125">
        <v>1</v>
      </c>
      <c r="O47" s="101"/>
      <c r="P47" s="101"/>
      <c r="Q47" s="101"/>
      <c r="R47" s="101"/>
      <c r="S47" s="101"/>
      <c r="T47" s="101"/>
      <c r="U47" s="101"/>
      <c r="V47" s="101"/>
      <c r="W47" s="101"/>
      <c r="X47" s="985"/>
      <c r="Y47" s="1137" t="s">
        <v>2496</v>
      </c>
    </row>
    <row r="48" spans="1:25" ht="35.1" customHeight="1">
      <c r="A48" s="745">
        <v>18</v>
      </c>
      <c r="B48" s="958" t="s">
        <v>1193</v>
      </c>
      <c r="C48" s="1073" t="s">
        <v>1165</v>
      </c>
      <c r="D48" s="1118" t="s">
        <v>1725</v>
      </c>
      <c r="E48" s="326">
        <v>1</v>
      </c>
      <c r="F48" s="528" t="s">
        <v>1194</v>
      </c>
      <c r="G48" s="825" t="s">
        <v>1737</v>
      </c>
      <c r="H48" s="850"/>
      <c r="J48" s="716">
        <v>328.8</v>
      </c>
      <c r="K48" s="1"/>
      <c r="L48" s="1"/>
      <c r="M48" s="716" t="s">
        <v>204</v>
      </c>
      <c r="N48" s="125"/>
      <c r="O48" s="102"/>
      <c r="P48" s="102"/>
      <c r="Q48" s="102"/>
      <c r="R48" s="102"/>
      <c r="S48" s="102"/>
      <c r="T48" s="102"/>
      <c r="U48" s="102"/>
      <c r="V48" s="102">
        <v>1</v>
      </c>
      <c r="W48" s="101"/>
      <c r="X48" s="984">
        <v>201.98</v>
      </c>
      <c r="Y48" s="598"/>
    </row>
    <row r="49" spans="1:25" ht="35.1" customHeight="1">
      <c r="A49" s="745"/>
      <c r="B49" s="958"/>
      <c r="C49" s="1073"/>
      <c r="D49" s="1119"/>
      <c r="E49" s="326">
        <v>2</v>
      </c>
      <c r="F49" s="528" t="s">
        <v>1195</v>
      </c>
      <c r="G49" s="826"/>
      <c r="H49" s="850"/>
      <c r="J49" s="716"/>
      <c r="K49" s="1"/>
      <c r="L49" s="1"/>
      <c r="M49" s="716"/>
      <c r="N49" s="125"/>
      <c r="O49" s="102"/>
      <c r="P49" s="102"/>
      <c r="Q49" s="102"/>
      <c r="R49" s="102"/>
      <c r="S49" s="102"/>
      <c r="T49" s="102"/>
      <c r="U49" s="102">
        <v>1</v>
      </c>
      <c r="V49" s="101"/>
      <c r="W49" s="101"/>
      <c r="X49" s="998"/>
      <c r="Y49" s="598"/>
    </row>
    <row r="50" spans="1:25" ht="35.1" customHeight="1">
      <c r="A50" s="745"/>
      <c r="B50" s="958"/>
      <c r="C50" s="1073"/>
      <c r="D50" s="1120"/>
      <c r="E50" s="326">
        <v>3</v>
      </c>
      <c r="F50" s="528" t="s">
        <v>1196</v>
      </c>
      <c r="G50" s="827"/>
      <c r="H50" s="850"/>
      <c r="J50" s="716"/>
      <c r="K50" s="1"/>
      <c r="L50" s="1"/>
      <c r="M50" s="716"/>
      <c r="N50" s="125"/>
      <c r="O50" s="102"/>
      <c r="P50" s="102"/>
      <c r="Q50" s="102"/>
      <c r="R50" s="102"/>
      <c r="S50" s="102"/>
      <c r="T50" s="102"/>
      <c r="U50" s="102"/>
      <c r="V50" s="102">
        <v>1</v>
      </c>
      <c r="W50" s="101"/>
      <c r="X50" s="985"/>
      <c r="Y50" s="598"/>
    </row>
    <row r="51" spans="1:25" ht="35.1" customHeight="1">
      <c r="A51" s="745">
        <v>19</v>
      </c>
      <c r="B51" s="958" t="s">
        <v>1197</v>
      </c>
      <c r="C51" s="1073" t="s">
        <v>1165</v>
      </c>
      <c r="D51" s="1118" t="s">
        <v>1165</v>
      </c>
      <c r="E51" s="326">
        <v>1</v>
      </c>
      <c r="F51" s="528" t="s">
        <v>1198</v>
      </c>
      <c r="G51" s="825" t="s">
        <v>1738</v>
      </c>
      <c r="H51" s="850"/>
      <c r="J51" s="716">
        <v>216.24</v>
      </c>
      <c r="K51" s="1"/>
      <c r="L51" s="1"/>
      <c r="M51" s="716" t="s">
        <v>204</v>
      </c>
      <c r="N51" s="125"/>
      <c r="O51" s="102"/>
      <c r="P51" s="102"/>
      <c r="Q51" s="102"/>
      <c r="R51" s="102"/>
      <c r="S51" s="102"/>
      <c r="T51" s="102"/>
      <c r="U51" s="102"/>
      <c r="V51" s="102">
        <v>1</v>
      </c>
      <c r="W51" s="101"/>
      <c r="X51" s="984">
        <v>154.38</v>
      </c>
      <c r="Y51" s="598"/>
    </row>
    <row r="52" spans="1:25" ht="35.1" customHeight="1">
      <c r="A52" s="745"/>
      <c r="B52" s="958"/>
      <c r="C52" s="1073"/>
      <c r="D52" s="1120"/>
      <c r="E52" s="326">
        <v>2</v>
      </c>
      <c r="F52" s="528" t="s">
        <v>1199</v>
      </c>
      <c r="G52" s="827"/>
      <c r="H52" s="850"/>
      <c r="J52" s="716"/>
      <c r="K52" s="1"/>
      <c r="L52" s="1"/>
      <c r="M52" s="716"/>
      <c r="N52" s="125"/>
      <c r="O52" s="102"/>
      <c r="P52" s="102"/>
      <c r="Q52" s="102"/>
      <c r="R52" s="102"/>
      <c r="S52" s="102"/>
      <c r="T52" s="102">
        <v>1</v>
      </c>
      <c r="U52" s="101"/>
      <c r="V52" s="101"/>
      <c r="W52" s="101"/>
      <c r="X52" s="985"/>
      <c r="Y52" s="598"/>
    </row>
    <row r="53" spans="1:25" ht="35.1" customHeight="1">
      <c r="A53" s="745">
        <v>20</v>
      </c>
      <c r="B53" s="958" t="s">
        <v>1200</v>
      </c>
      <c r="C53" s="1073" t="s">
        <v>1165</v>
      </c>
      <c r="D53" s="1118" t="s">
        <v>1726</v>
      </c>
      <c r="E53" s="326">
        <v>1</v>
      </c>
      <c r="F53" s="528" t="s">
        <v>1201</v>
      </c>
      <c r="G53" s="825" t="s">
        <v>1779</v>
      </c>
      <c r="H53" s="850"/>
      <c r="J53" s="716">
        <v>216.22</v>
      </c>
      <c r="K53" s="1"/>
      <c r="L53" s="1"/>
      <c r="M53" s="716" t="s">
        <v>204</v>
      </c>
      <c r="N53" s="125"/>
      <c r="O53" s="102"/>
      <c r="P53" s="102"/>
      <c r="Q53" s="102"/>
      <c r="R53" s="102"/>
      <c r="S53" s="102"/>
      <c r="T53" s="102">
        <v>1</v>
      </c>
      <c r="U53" s="101"/>
      <c r="V53" s="101"/>
      <c r="W53" s="101"/>
      <c r="X53" s="984">
        <v>38.76</v>
      </c>
      <c r="Y53" s="598"/>
    </row>
    <row r="54" spans="1:25" ht="35.1" customHeight="1">
      <c r="A54" s="745"/>
      <c r="B54" s="958"/>
      <c r="C54" s="1073"/>
      <c r="D54" s="1120"/>
      <c r="E54" s="326">
        <v>2</v>
      </c>
      <c r="F54" s="528" t="s">
        <v>1202</v>
      </c>
      <c r="G54" s="827"/>
      <c r="H54" s="850"/>
      <c r="J54" s="716"/>
      <c r="K54" s="1"/>
      <c r="L54" s="1"/>
      <c r="M54" s="716"/>
      <c r="N54" s="125">
        <v>1</v>
      </c>
      <c r="O54" s="101"/>
      <c r="P54" s="101"/>
      <c r="Q54" s="101"/>
      <c r="R54" s="101"/>
      <c r="S54" s="101"/>
      <c r="T54" s="101"/>
      <c r="U54" s="101"/>
      <c r="V54" s="101"/>
      <c r="W54" s="101"/>
      <c r="X54" s="985"/>
      <c r="Y54" s="598"/>
    </row>
    <row r="55" spans="1:25" ht="35.1" customHeight="1">
      <c r="A55" s="745">
        <v>21</v>
      </c>
      <c r="B55" s="958" t="s">
        <v>1203</v>
      </c>
      <c r="C55" s="1073" t="s">
        <v>1165</v>
      </c>
      <c r="D55" s="1118" t="s">
        <v>1727</v>
      </c>
      <c r="E55" s="326">
        <v>1</v>
      </c>
      <c r="F55" s="528" t="s">
        <v>1204</v>
      </c>
      <c r="G55" s="825" t="s">
        <v>1746</v>
      </c>
      <c r="H55" s="850"/>
      <c r="J55" s="716">
        <v>326.91000000000003</v>
      </c>
      <c r="K55" s="1"/>
      <c r="L55" s="1"/>
      <c r="M55" s="716" t="s">
        <v>204</v>
      </c>
      <c r="N55" s="125"/>
      <c r="O55" s="102"/>
      <c r="P55" s="102"/>
      <c r="Q55" s="102"/>
      <c r="R55" s="102"/>
      <c r="S55" s="102"/>
      <c r="T55" s="102">
        <v>1</v>
      </c>
      <c r="U55" s="101"/>
      <c r="V55" s="101"/>
      <c r="W55" s="101"/>
      <c r="X55" s="984">
        <v>144.46</v>
      </c>
      <c r="Y55" s="598"/>
    </row>
    <row r="56" spans="1:25" ht="35.1" customHeight="1">
      <c r="A56" s="745"/>
      <c r="B56" s="958"/>
      <c r="C56" s="1073"/>
      <c r="D56" s="1119"/>
      <c r="E56" s="326">
        <v>2</v>
      </c>
      <c r="F56" s="528" t="s">
        <v>1205</v>
      </c>
      <c r="G56" s="826"/>
      <c r="H56" s="850"/>
      <c r="J56" s="716"/>
      <c r="K56" s="1"/>
      <c r="L56" s="1"/>
      <c r="M56" s="716"/>
      <c r="N56" s="125"/>
      <c r="O56" s="102"/>
      <c r="P56" s="102"/>
      <c r="Q56" s="102"/>
      <c r="R56" s="102"/>
      <c r="S56" s="102"/>
      <c r="T56" s="102"/>
      <c r="U56" s="102"/>
      <c r="V56" s="102">
        <v>1</v>
      </c>
      <c r="W56" s="101"/>
      <c r="X56" s="998"/>
      <c r="Y56" s="598"/>
    </row>
    <row r="57" spans="1:25" ht="35.1" customHeight="1">
      <c r="A57" s="745"/>
      <c r="B57" s="958"/>
      <c r="C57" s="1073"/>
      <c r="D57" s="1120"/>
      <c r="E57" s="326">
        <v>3</v>
      </c>
      <c r="F57" s="528" t="s">
        <v>1206</v>
      </c>
      <c r="G57" s="827"/>
      <c r="H57" s="850"/>
      <c r="J57" s="716"/>
      <c r="K57" s="1"/>
      <c r="L57" s="1"/>
      <c r="M57" s="716"/>
      <c r="N57" s="125">
        <v>1</v>
      </c>
      <c r="O57" s="101"/>
      <c r="P57" s="101"/>
      <c r="Q57" s="101"/>
      <c r="R57" s="101"/>
      <c r="S57" s="101"/>
      <c r="T57" s="101"/>
      <c r="U57" s="101"/>
      <c r="V57" s="101"/>
      <c r="W57" s="101"/>
      <c r="X57" s="985"/>
      <c r="Y57" s="598" t="s">
        <v>1788</v>
      </c>
    </row>
    <row r="58" spans="1:25" ht="35.1" customHeight="1">
      <c r="A58" s="259">
        <v>22</v>
      </c>
      <c r="B58" s="357" t="s">
        <v>1207</v>
      </c>
      <c r="C58" s="387" t="s">
        <v>1165</v>
      </c>
      <c r="D58" s="189" t="s">
        <v>1728</v>
      </c>
      <c r="E58" s="326">
        <v>1</v>
      </c>
      <c r="F58" s="528" t="s">
        <v>1208</v>
      </c>
      <c r="G58" s="99" t="s">
        <v>1739</v>
      </c>
      <c r="H58" s="41"/>
      <c r="J58" s="284">
        <v>109.2</v>
      </c>
      <c r="K58" s="1"/>
      <c r="L58" s="1"/>
      <c r="M58" s="294" t="s">
        <v>204</v>
      </c>
      <c r="N58" s="125"/>
      <c r="O58" s="102"/>
      <c r="P58" s="102"/>
      <c r="Q58" s="102"/>
      <c r="R58" s="102"/>
      <c r="S58" s="102"/>
      <c r="T58" s="102"/>
      <c r="U58" s="102"/>
      <c r="V58" s="102">
        <v>1</v>
      </c>
      <c r="W58" s="101"/>
      <c r="X58" s="614">
        <v>98.51</v>
      </c>
      <c r="Y58" s="598"/>
    </row>
    <row r="59" spans="1:25" s="11" customFormat="1" ht="35.1" customHeight="1">
      <c r="A59" s="342">
        <v>23</v>
      </c>
      <c r="B59" s="359" t="s">
        <v>1209</v>
      </c>
      <c r="C59" s="388" t="s">
        <v>1165</v>
      </c>
      <c r="D59" s="375" t="s">
        <v>1729</v>
      </c>
      <c r="E59" s="360">
        <v>1</v>
      </c>
      <c r="F59" s="533" t="s">
        <v>1210</v>
      </c>
      <c r="G59" s="321" t="s">
        <v>1786</v>
      </c>
      <c r="H59" s="360"/>
      <c r="J59" s="339">
        <v>109.69</v>
      </c>
      <c r="K59" s="321"/>
      <c r="L59" s="321"/>
      <c r="M59" s="339" t="s">
        <v>204</v>
      </c>
      <c r="N59" s="534"/>
      <c r="O59" s="253"/>
      <c r="P59" s="253"/>
      <c r="Q59" s="253"/>
      <c r="R59" s="253">
        <v>1</v>
      </c>
      <c r="S59" s="590"/>
      <c r="T59" s="590"/>
      <c r="U59" s="590"/>
      <c r="V59" s="590"/>
      <c r="W59" s="590"/>
      <c r="X59" s="554">
        <v>23.29</v>
      </c>
      <c r="Y59" s="588"/>
    </row>
    <row r="60" spans="1:25" ht="35.1" customHeight="1">
      <c r="A60" s="341">
        <v>24</v>
      </c>
      <c r="B60" s="357" t="s">
        <v>1211</v>
      </c>
      <c r="C60" s="387" t="s">
        <v>1165</v>
      </c>
      <c r="D60" s="189" t="s">
        <v>1730</v>
      </c>
      <c r="E60" s="326">
        <v>1</v>
      </c>
      <c r="F60" s="528" t="s">
        <v>1212</v>
      </c>
      <c r="G60" s="368" t="s">
        <v>1787</v>
      </c>
      <c r="H60" s="358"/>
      <c r="I60" s="1"/>
      <c r="J60" s="323">
        <v>110.4</v>
      </c>
      <c r="K60" s="1"/>
      <c r="L60" s="1"/>
      <c r="M60" s="323" t="s">
        <v>204</v>
      </c>
      <c r="N60" s="125"/>
      <c r="O60" s="102"/>
      <c r="P60" s="102"/>
      <c r="Q60" s="102"/>
      <c r="R60" s="102">
        <v>1</v>
      </c>
      <c r="S60" s="101"/>
      <c r="T60" s="101"/>
      <c r="U60" s="101"/>
      <c r="V60" s="101"/>
      <c r="W60" s="101"/>
      <c r="X60" s="264"/>
      <c r="Y60" s="598"/>
    </row>
    <row r="61" spans="1:25" ht="35.1" customHeight="1">
      <c r="A61" s="733">
        <v>25</v>
      </c>
      <c r="B61" s="833" t="s">
        <v>2207</v>
      </c>
      <c r="C61" s="894" t="s">
        <v>1165</v>
      </c>
      <c r="D61" s="446" t="s">
        <v>2208</v>
      </c>
      <c r="E61" s="535">
        <v>1</v>
      </c>
      <c r="F61" s="536" t="s">
        <v>2209</v>
      </c>
      <c r="G61" s="1124" t="s">
        <v>1999</v>
      </c>
      <c r="J61" s="732">
        <v>215.98</v>
      </c>
      <c r="K61" s="509"/>
      <c r="L61" s="822"/>
      <c r="M61" s="732" t="s">
        <v>204</v>
      </c>
      <c r="N61" s="537"/>
      <c r="O61" s="602"/>
      <c r="P61" s="602"/>
      <c r="Q61" s="602"/>
      <c r="R61" s="602"/>
      <c r="S61" s="602"/>
      <c r="T61" s="602"/>
      <c r="U61" s="602"/>
      <c r="V61" s="602"/>
      <c r="W61" s="602"/>
      <c r="X61" s="264"/>
      <c r="Y61" s="599"/>
    </row>
    <row r="62" spans="1:25" ht="35.1" customHeight="1">
      <c r="A62" s="799"/>
      <c r="B62" s="736"/>
      <c r="C62" s="895"/>
      <c r="D62" s="389" t="s">
        <v>2210</v>
      </c>
      <c r="E62" s="382">
        <v>2</v>
      </c>
      <c r="F62" s="529" t="s">
        <v>2211</v>
      </c>
      <c r="G62" s="1125"/>
      <c r="J62" s="733"/>
      <c r="K62" s="1"/>
      <c r="L62" s="821"/>
      <c r="M62" s="733"/>
      <c r="N62" s="125"/>
      <c r="O62" s="101"/>
      <c r="P62" s="101"/>
      <c r="Q62" s="101"/>
      <c r="R62" s="101"/>
      <c r="S62" s="101"/>
      <c r="T62" s="101"/>
      <c r="U62" s="101"/>
      <c r="V62" s="101"/>
      <c r="W62" s="101"/>
      <c r="X62" s="264"/>
      <c r="Y62" s="598"/>
    </row>
    <row r="63" spans="1:25" ht="35.1" customHeight="1">
      <c r="A63" s="799">
        <v>26</v>
      </c>
      <c r="B63" s="736" t="s">
        <v>2212</v>
      </c>
      <c r="C63" s="892" t="s">
        <v>2213</v>
      </c>
      <c r="D63" s="892" t="s">
        <v>2214</v>
      </c>
      <c r="E63" s="335">
        <v>1</v>
      </c>
      <c r="F63" s="530" t="s">
        <v>2215</v>
      </c>
      <c r="G63" s="1067" t="s">
        <v>2216</v>
      </c>
      <c r="J63" s="734">
        <v>459</v>
      </c>
      <c r="K63" s="1"/>
      <c r="L63" s="1"/>
      <c r="M63" s="731" t="s">
        <v>204</v>
      </c>
      <c r="N63" s="125">
        <v>1</v>
      </c>
      <c r="O63" s="101"/>
      <c r="P63" s="101"/>
      <c r="Q63" s="101"/>
      <c r="R63" s="101"/>
      <c r="S63" s="101"/>
      <c r="T63" s="101"/>
      <c r="U63" s="101"/>
      <c r="V63" s="101"/>
      <c r="W63" s="101"/>
      <c r="X63" s="984">
        <v>99.43</v>
      </c>
      <c r="Y63" s="1138" t="s">
        <v>1784</v>
      </c>
    </row>
    <row r="64" spans="1:25" ht="35.1" customHeight="1">
      <c r="A64" s="799"/>
      <c r="B64" s="736"/>
      <c r="C64" s="893"/>
      <c r="D64" s="893"/>
      <c r="E64" s="335">
        <v>2</v>
      </c>
      <c r="F64" s="530" t="s">
        <v>2217</v>
      </c>
      <c r="G64" s="1126"/>
      <c r="J64" s="767"/>
      <c r="K64" s="1"/>
      <c r="L64" s="1"/>
      <c r="M64" s="732"/>
      <c r="N64" s="125"/>
      <c r="O64" s="102"/>
      <c r="P64" s="102"/>
      <c r="Q64" s="102"/>
      <c r="R64" s="102"/>
      <c r="S64" s="102">
        <v>1</v>
      </c>
      <c r="T64" s="101"/>
      <c r="U64" s="101"/>
      <c r="V64" s="101"/>
      <c r="W64" s="101"/>
      <c r="X64" s="998"/>
      <c r="Y64" s="598"/>
    </row>
    <row r="65" spans="1:25" ht="35.1" customHeight="1">
      <c r="A65" s="799"/>
      <c r="B65" s="736"/>
      <c r="C65" s="893"/>
      <c r="D65" s="893"/>
      <c r="E65" s="335">
        <v>3</v>
      </c>
      <c r="F65" s="530" t="s">
        <v>2218</v>
      </c>
      <c r="G65" s="1126"/>
      <c r="J65" s="767"/>
      <c r="K65" s="1"/>
      <c r="L65" s="1"/>
      <c r="M65" s="732"/>
      <c r="N65" s="125"/>
      <c r="O65" s="102"/>
      <c r="P65" s="102"/>
      <c r="Q65" s="102"/>
      <c r="R65" s="102"/>
      <c r="S65" s="102"/>
      <c r="T65" s="102"/>
      <c r="U65" s="102">
        <v>1</v>
      </c>
      <c r="V65" s="101"/>
      <c r="W65" s="101"/>
      <c r="X65" s="998"/>
      <c r="Y65" s="598"/>
    </row>
    <row r="66" spans="1:25" ht="35.1" customHeight="1">
      <c r="A66" s="799"/>
      <c r="B66" s="736"/>
      <c r="C66" s="894"/>
      <c r="D66" s="894"/>
      <c r="E66" s="335">
        <v>4</v>
      </c>
      <c r="F66" s="531" t="s">
        <v>2219</v>
      </c>
      <c r="G66" s="1072"/>
      <c r="J66" s="735"/>
      <c r="K66" s="1"/>
      <c r="L66" s="1"/>
      <c r="M66" s="733"/>
      <c r="N66" s="125"/>
      <c r="O66" s="102"/>
      <c r="P66" s="102"/>
      <c r="Q66" s="102"/>
      <c r="R66" s="102"/>
      <c r="S66" s="102">
        <v>1</v>
      </c>
      <c r="T66" s="101"/>
      <c r="U66" s="101"/>
      <c r="V66" s="101"/>
      <c r="W66" s="101"/>
      <c r="X66" s="985"/>
      <c r="Y66" s="598"/>
    </row>
    <row r="67" spans="1:25" ht="35.1" customHeight="1">
      <c r="A67" s="257">
        <v>27</v>
      </c>
      <c r="B67" s="383" t="s">
        <v>2220</v>
      </c>
      <c r="C67" s="892" t="s">
        <v>2213</v>
      </c>
      <c r="D67" s="892" t="s">
        <v>2221</v>
      </c>
      <c r="E67" s="335">
        <v>1</v>
      </c>
      <c r="F67" s="530" t="s">
        <v>2222</v>
      </c>
      <c r="G67" s="263" t="s">
        <v>2223</v>
      </c>
      <c r="J67" s="731">
        <v>225.81</v>
      </c>
      <c r="K67" s="1"/>
      <c r="L67" s="1"/>
      <c r="M67" s="731" t="s">
        <v>204</v>
      </c>
      <c r="N67" s="125"/>
      <c r="O67" s="102">
        <v>1</v>
      </c>
      <c r="P67" s="101"/>
      <c r="Q67" s="101"/>
      <c r="R67" s="101"/>
      <c r="S67" s="101"/>
      <c r="T67" s="101"/>
      <c r="U67" s="101"/>
      <c r="V67" s="101"/>
      <c r="W67" s="101"/>
      <c r="X67" s="264"/>
      <c r="Y67" s="598"/>
    </row>
    <row r="68" spans="1:25" ht="35.1" customHeight="1">
      <c r="A68" s="257">
        <v>28</v>
      </c>
      <c r="B68" s="383" t="s">
        <v>2224</v>
      </c>
      <c r="C68" s="894"/>
      <c r="D68" s="894"/>
      <c r="E68" s="335">
        <v>1</v>
      </c>
      <c r="F68" s="530" t="s">
        <v>2225</v>
      </c>
      <c r="G68" s="262" t="s">
        <v>1744</v>
      </c>
      <c r="J68" s="733"/>
      <c r="K68" s="1"/>
      <c r="L68" s="1"/>
      <c r="M68" s="733"/>
      <c r="N68" s="125"/>
      <c r="O68" s="101"/>
      <c r="P68" s="101"/>
      <c r="Q68" s="101"/>
      <c r="R68" s="101"/>
      <c r="S68" s="101"/>
      <c r="T68" s="101"/>
      <c r="U68" s="101"/>
      <c r="V68" s="101"/>
      <c r="W68" s="101"/>
      <c r="X68" s="264"/>
      <c r="Y68" s="598"/>
    </row>
    <row r="69" spans="1:25" ht="35.1" customHeight="1">
      <c r="A69" s="257">
        <v>29</v>
      </c>
      <c r="B69" s="344" t="s">
        <v>2226</v>
      </c>
      <c r="C69" s="389" t="s">
        <v>2213</v>
      </c>
      <c r="D69" s="389" t="s">
        <v>2227</v>
      </c>
      <c r="E69" s="335">
        <v>1</v>
      </c>
      <c r="F69" s="530" t="s">
        <v>2228</v>
      </c>
      <c r="G69" s="261" t="s">
        <v>2229</v>
      </c>
      <c r="J69" s="285">
        <v>113.31</v>
      </c>
      <c r="K69" s="1"/>
      <c r="L69" s="1"/>
      <c r="M69" s="291" t="s">
        <v>204</v>
      </c>
      <c r="N69" s="125">
        <v>1</v>
      </c>
      <c r="O69" s="101"/>
      <c r="P69" s="101"/>
      <c r="Q69" s="101"/>
      <c r="R69" s="101"/>
      <c r="S69" s="101"/>
      <c r="T69" s="101"/>
      <c r="U69" s="101"/>
      <c r="V69" s="101"/>
      <c r="W69" s="101"/>
      <c r="X69" s="264"/>
      <c r="Y69" s="598"/>
    </row>
    <row r="70" spans="1:25" ht="35.1" customHeight="1">
      <c r="A70" s="731">
        <v>30</v>
      </c>
      <c r="B70" s="736" t="s">
        <v>2230</v>
      </c>
      <c r="C70" s="895" t="s">
        <v>2213</v>
      </c>
      <c r="D70" s="874" t="s">
        <v>2231</v>
      </c>
      <c r="E70" s="335">
        <v>1</v>
      </c>
      <c r="F70" s="531" t="s">
        <v>2232</v>
      </c>
      <c r="G70" s="1127" t="s">
        <v>2216</v>
      </c>
      <c r="J70" s="731">
        <v>340.54</v>
      </c>
      <c r="K70" s="1"/>
      <c r="L70" s="1"/>
      <c r="M70" s="731" t="s">
        <v>204</v>
      </c>
      <c r="N70" s="125"/>
      <c r="O70" s="102"/>
      <c r="P70" s="102"/>
      <c r="Q70" s="102"/>
      <c r="R70" s="102"/>
      <c r="S70" s="102">
        <v>1</v>
      </c>
      <c r="T70" s="101"/>
      <c r="U70" s="101"/>
      <c r="V70" s="101"/>
      <c r="W70" s="101"/>
      <c r="X70" s="984">
        <v>24.34</v>
      </c>
      <c r="Y70" s="598"/>
    </row>
    <row r="71" spans="1:25" ht="35.1" customHeight="1">
      <c r="A71" s="732"/>
      <c r="B71" s="736"/>
      <c r="C71" s="895"/>
      <c r="D71" s="911"/>
      <c r="E71" s="335">
        <v>2</v>
      </c>
      <c r="F71" s="530" t="s">
        <v>2233</v>
      </c>
      <c r="G71" s="1128"/>
      <c r="J71" s="732"/>
      <c r="K71" s="1"/>
      <c r="L71" s="1"/>
      <c r="M71" s="732"/>
      <c r="N71" s="125">
        <v>1</v>
      </c>
      <c r="O71" s="101"/>
      <c r="P71" s="101"/>
      <c r="Q71" s="101"/>
      <c r="R71" s="101"/>
      <c r="S71" s="101"/>
      <c r="T71" s="101"/>
      <c r="U71" s="101"/>
      <c r="V71" s="101"/>
      <c r="W71" s="101"/>
      <c r="X71" s="998"/>
      <c r="Y71" s="598"/>
    </row>
    <row r="72" spans="1:25" ht="35.1" customHeight="1">
      <c r="A72" s="733"/>
      <c r="B72" s="736"/>
      <c r="C72" s="895"/>
      <c r="D72" s="875"/>
      <c r="E72" s="335">
        <v>3</v>
      </c>
      <c r="F72" s="531" t="s">
        <v>2234</v>
      </c>
      <c r="G72" s="1128"/>
      <c r="J72" s="733"/>
      <c r="K72" s="1"/>
      <c r="L72" s="1"/>
      <c r="M72" s="733"/>
      <c r="N72" s="125"/>
      <c r="O72" s="102"/>
      <c r="P72" s="102"/>
      <c r="Q72" s="102"/>
      <c r="R72" s="102"/>
      <c r="S72" s="102">
        <v>1</v>
      </c>
      <c r="T72" s="101"/>
      <c r="U72" s="101"/>
      <c r="V72" s="101"/>
      <c r="W72" s="101"/>
      <c r="X72" s="985"/>
      <c r="Y72" s="598"/>
    </row>
    <row r="73" spans="1:25" ht="35.1" customHeight="1">
      <c r="A73" s="731">
        <v>31</v>
      </c>
      <c r="B73" s="831" t="s">
        <v>2235</v>
      </c>
      <c r="C73" s="892" t="s">
        <v>2213</v>
      </c>
      <c r="D73" s="892" t="s">
        <v>2236</v>
      </c>
      <c r="E73" s="335">
        <v>1</v>
      </c>
      <c r="F73" s="530" t="s">
        <v>2237</v>
      </c>
      <c r="G73" s="1129" t="s">
        <v>2238</v>
      </c>
      <c r="J73" s="731">
        <v>229.26</v>
      </c>
      <c r="K73" s="1"/>
      <c r="L73" s="1"/>
      <c r="M73" s="731" t="s">
        <v>204</v>
      </c>
      <c r="N73" s="125"/>
      <c r="O73" s="102"/>
      <c r="P73" s="102"/>
      <c r="Q73" s="102">
        <v>1</v>
      </c>
      <c r="R73" s="101"/>
      <c r="S73" s="101"/>
      <c r="T73" s="101"/>
      <c r="U73" s="101"/>
      <c r="V73" s="101"/>
      <c r="W73" s="101"/>
      <c r="X73" s="998">
        <v>24.92</v>
      </c>
      <c r="Y73" s="598"/>
    </row>
    <row r="74" spans="1:25" ht="35.1" customHeight="1">
      <c r="A74" s="733"/>
      <c r="B74" s="833"/>
      <c r="C74" s="894"/>
      <c r="D74" s="894"/>
      <c r="E74" s="335">
        <v>2</v>
      </c>
      <c r="F74" s="530" t="s">
        <v>2239</v>
      </c>
      <c r="G74" s="1130"/>
      <c r="J74" s="733"/>
      <c r="K74" s="1"/>
      <c r="L74" s="1"/>
      <c r="M74" s="733"/>
      <c r="N74" s="125"/>
      <c r="O74" s="102"/>
      <c r="P74" s="102">
        <v>1</v>
      </c>
      <c r="Q74" s="101"/>
      <c r="R74" s="101"/>
      <c r="S74" s="101"/>
      <c r="T74" s="101"/>
      <c r="U74" s="101"/>
      <c r="V74" s="101"/>
      <c r="W74" s="101"/>
      <c r="X74" s="985"/>
      <c r="Y74" s="598"/>
    </row>
    <row r="75" spans="1:25" ht="35.1" customHeight="1">
      <c r="A75" s="257">
        <v>32</v>
      </c>
      <c r="B75" s="344" t="s">
        <v>2240</v>
      </c>
      <c r="C75" s="892" t="s">
        <v>2213</v>
      </c>
      <c r="D75" s="892" t="s">
        <v>2241</v>
      </c>
      <c r="E75" s="335">
        <v>1</v>
      </c>
      <c r="F75" s="530" t="s">
        <v>2242</v>
      </c>
      <c r="G75" s="261" t="s">
        <v>2243</v>
      </c>
      <c r="J75" s="731">
        <v>227.51</v>
      </c>
      <c r="K75" s="1"/>
      <c r="L75" s="1"/>
      <c r="M75" s="731" t="s">
        <v>204</v>
      </c>
      <c r="N75" s="125">
        <v>1</v>
      </c>
      <c r="O75" s="101"/>
      <c r="P75" s="101"/>
      <c r="Q75" s="101"/>
      <c r="R75" s="101"/>
      <c r="S75" s="101"/>
      <c r="T75" s="101"/>
      <c r="U75" s="101"/>
      <c r="V75" s="101"/>
      <c r="W75" s="101"/>
      <c r="X75" s="264"/>
      <c r="Y75" s="598"/>
    </row>
    <row r="76" spans="1:25" ht="35.1" customHeight="1">
      <c r="A76" s="257">
        <v>33</v>
      </c>
      <c r="B76" s="344" t="s">
        <v>2244</v>
      </c>
      <c r="C76" s="894"/>
      <c r="D76" s="894"/>
      <c r="E76" s="335">
        <v>1</v>
      </c>
      <c r="F76" s="530" t="s">
        <v>2245</v>
      </c>
      <c r="G76" s="261" t="s">
        <v>2246</v>
      </c>
      <c r="J76" s="733"/>
      <c r="K76" s="1"/>
      <c r="L76" s="1"/>
      <c r="M76" s="733"/>
      <c r="N76" s="125">
        <v>1</v>
      </c>
      <c r="O76" s="101"/>
      <c r="P76" s="101"/>
      <c r="Q76" s="101"/>
      <c r="R76" s="101"/>
      <c r="S76" s="101"/>
      <c r="T76" s="101"/>
      <c r="U76" s="101"/>
      <c r="V76" s="101"/>
      <c r="W76" s="101"/>
      <c r="X76" s="597"/>
      <c r="Y76" s="598"/>
    </row>
    <row r="77" spans="1:25" ht="35.1" customHeight="1">
      <c r="A77" s="257">
        <v>34</v>
      </c>
      <c r="B77" s="344" t="s">
        <v>2247</v>
      </c>
      <c r="C77" s="892" t="s">
        <v>2213</v>
      </c>
      <c r="D77" s="892" t="s">
        <v>2248</v>
      </c>
      <c r="E77" s="335">
        <v>1</v>
      </c>
      <c r="F77" s="530" t="s">
        <v>2249</v>
      </c>
      <c r="G77" s="261" t="s">
        <v>2250</v>
      </c>
      <c r="J77" s="731">
        <v>226.93</v>
      </c>
      <c r="K77" s="1"/>
      <c r="L77" s="1"/>
      <c r="M77" s="731" t="s">
        <v>204</v>
      </c>
      <c r="N77" s="125"/>
      <c r="O77" s="102"/>
      <c r="P77" s="102"/>
      <c r="Q77" s="102"/>
      <c r="R77" s="102"/>
      <c r="S77" s="102">
        <v>1</v>
      </c>
      <c r="T77" s="101"/>
      <c r="U77" s="101"/>
      <c r="V77" s="101"/>
      <c r="W77" s="101"/>
      <c r="X77" s="554">
        <v>25.02</v>
      </c>
      <c r="Y77" s="598"/>
    </row>
    <row r="78" spans="1:25" ht="35.1" customHeight="1">
      <c r="A78" s="257">
        <v>35</v>
      </c>
      <c r="B78" s="344" t="s">
        <v>2251</v>
      </c>
      <c r="C78" s="894"/>
      <c r="D78" s="894"/>
      <c r="E78" s="335">
        <v>1</v>
      </c>
      <c r="F78" s="530" t="s">
        <v>2252</v>
      </c>
      <c r="G78" s="261" t="s">
        <v>2250</v>
      </c>
      <c r="J78" s="733"/>
      <c r="K78" s="1"/>
      <c r="L78" s="1"/>
      <c r="M78" s="733"/>
      <c r="N78" s="125"/>
      <c r="O78" s="102"/>
      <c r="P78" s="102">
        <v>1</v>
      </c>
      <c r="Q78" s="101"/>
      <c r="R78" s="101"/>
      <c r="S78" s="101"/>
      <c r="T78" s="101"/>
      <c r="U78" s="101"/>
      <c r="V78" s="101"/>
      <c r="W78" s="101"/>
      <c r="X78" s="596"/>
      <c r="Y78" s="598"/>
    </row>
    <row r="79" spans="1:25" ht="35.1" customHeight="1">
      <c r="A79" s="257">
        <v>36</v>
      </c>
      <c r="B79" s="344" t="s">
        <v>2253</v>
      </c>
      <c r="C79" s="389" t="s">
        <v>2213</v>
      </c>
      <c r="D79" s="389" t="s">
        <v>2254</v>
      </c>
      <c r="E79" s="335">
        <v>1</v>
      </c>
      <c r="F79" s="530" t="s">
        <v>2255</v>
      </c>
      <c r="G79" s="276" t="s">
        <v>2256</v>
      </c>
      <c r="J79" s="285">
        <v>113.65</v>
      </c>
      <c r="K79" s="1"/>
      <c r="L79" s="1"/>
      <c r="M79" s="291" t="s">
        <v>204</v>
      </c>
      <c r="N79" s="125"/>
      <c r="O79" s="102"/>
      <c r="P79" s="102"/>
      <c r="Q79" s="102">
        <v>1</v>
      </c>
      <c r="R79" s="101"/>
      <c r="S79" s="101"/>
      <c r="T79" s="101"/>
      <c r="U79" s="101"/>
      <c r="V79" s="101"/>
      <c r="W79" s="101"/>
      <c r="X79" s="264"/>
      <c r="Y79" s="598"/>
    </row>
    <row r="80" spans="1:25" ht="35.1" customHeight="1">
      <c r="A80" s="257">
        <v>37</v>
      </c>
      <c r="B80" s="344" t="s">
        <v>2257</v>
      </c>
      <c r="C80" s="389" t="s">
        <v>2213</v>
      </c>
      <c r="D80" s="389" t="s">
        <v>2258</v>
      </c>
      <c r="E80" s="335">
        <v>1</v>
      </c>
      <c r="F80" s="530" t="s">
        <v>2259</v>
      </c>
      <c r="G80" s="276" t="s">
        <v>2216</v>
      </c>
      <c r="J80" s="285">
        <v>114.22</v>
      </c>
      <c r="K80" s="1"/>
      <c r="L80" s="1"/>
      <c r="M80" s="291" t="s">
        <v>204</v>
      </c>
      <c r="N80" s="125"/>
      <c r="O80" s="102"/>
      <c r="P80" s="102"/>
      <c r="Q80" s="102"/>
      <c r="R80" s="102"/>
      <c r="S80" s="102">
        <v>1</v>
      </c>
      <c r="T80" s="101"/>
      <c r="U80" s="101"/>
      <c r="V80" s="101"/>
      <c r="W80" s="101"/>
      <c r="X80" s="554">
        <v>25.19</v>
      </c>
      <c r="Y80" s="598"/>
    </row>
    <row r="81" spans="1:25" ht="35.1" customHeight="1">
      <c r="A81" s="258">
        <v>38</v>
      </c>
      <c r="B81" s="383" t="s">
        <v>2260</v>
      </c>
      <c r="C81" s="391" t="s">
        <v>2213</v>
      </c>
      <c r="D81" s="391" t="s">
        <v>1719</v>
      </c>
      <c r="E81" s="380">
        <v>1</v>
      </c>
      <c r="F81" s="532" t="s">
        <v>2261</v>
      </c>
      <c r="G81" s="263" t="s">
        <v>2262</v>
      </c>
      <c r="J81" s="283">
        <v>112.81</v>
      </c>
      <c r="K81" s="38"/>
      <c r="L81" s="38"/>
      <c r="M81" s="292" t="s">
        <v>204</v>
      </c>
      <c r="N81" s="194">
        <v>1</v>
      </c>
      <c r="O81" s="118"/>
      <c r="P81" s="118"/>
      <c r="Q81" s="118"/>
      <c r="R81" s="118"/>
      <c r="S81" s="118"/>
      <c r="T81" s="118"/>
      <c r="U81" s="118"/>
      <c r="V81" s="118"/>
      <c r="W81" s="118"/>
      <c r="X81" s="264"/>
      <c r="Y81" s="600"/>
    </row>
    <row r="82" spans="1:25" s="11" customFormat="1" ht="20.100000000000001" customHeight="1">
      <c r="A82" s="257"/>
      <c r="B82" s="69" t="s">
        <v>206</v>
      </c>
      <c r="C82" s="69"/>
      <c r="D82" s="274"/>
      <c r="E82" s="69">
        <f>E9+E14+E16+E18+E20+E21+E22+E23+E24+E25+E28+E30+E32+E36+E42+E45+E47+E50+E52+E54+E57+E58+E59+E60+E62+E66+E68+E69+E72+E74+E76+E78+E79+E80+E81+E67+E77+E75</f>
        <v>74</v>
      </c>
      <c r="F82" s="257"/>
      <c r="G82" s="275"/>
      <c r="H82" s="257"/>
      <c r="I82" s="257"/>
      <c r="J82" s="300">
        <f>SUM(J8:J81)</f>
        <v>8127.08</v>
      </c>
      <c r="K82" s="257"/>
      <c r="L82" s="257"/>
      <c r="M82" s="257"/>
      <c r="N82" s="589">
        <f>SUM(N8:N81)</f>
        <v>11</v>
      </c>
      <c r="O82" s="589">
        <f t="shared" ref="O82:W82" si="0">SUM(O8:O81)</f>
        <v>5</v>
      </c>
      <c r="P82" s="589">
        <f t="shared" si="0"/>
        <v>3</v>
      </c>
      <c r="Q82" s="589">
        <f t="shared" si="0"/>
        <v>4</v>
      </c>
      <c r="R82" s="589">
        <f t="shared" si="0"/>
        <v>3</v>
      </c>
      <c r="S82" s="589">
        <f t="shared" si="0"/>
        <v>16</v>
      </c>
      <c r="T82" s="589">
        <f t="shared" si="0"/>
        <v>9</v>
      </c>
      <c r="U82" s="589">
        <f>SUM(U8:U81)</f>
        <v>8</v>
      </c>
      <c r="V82" s="589">
        <f t="shared" si="0"/>
        <v>12</v>
      </c>
      <c r="W82" s="589">
        <f t="shared" si="0"/>
        <v>0</v>
      </c>
      <c r="X82" s="69">
        <f>SUM(X8:X81)</f>
        <v>2247.44</v>
      </c>
      <c r="Y82" s="257"/>
    </row>
  </sheetData>
  <mergeCells count="215">
    <mergeCell ref="X8:X9"/>
    <mergeCell ref="X10:X14"/>
    <mergeCell ref="X29:X30"/>
    <mergeCell ref="X31:X32"/>
    <mergeCell ref="X33:X36"/>
    <mergeCell ref="X37:X42"/>
    <mergeCell ref="X63:X66"/>
    <mergeCell ref="J75:J76"/>
    <mergeCell ref="J77:J78"/>
    <mergeCell ref="J8:J9"/>
    <mergeCell ref="M8:M9"/>
    <mergeCell ref="L61:L62"/>
    <mergeCell ref="M63:M66"/>
    <mergeCell ref="M61:M62"/>
    <mergeCell ref="M67:M68"/>
    <mergeCell ref="J31:J32"/>
    <mergeCell ref="M31:M32"/>
    <mergeCell ref="J33:J36"/>
    <mergeCell ref="M70:M72"/>
    <mergeCell ref="M73:M74"/>
    <mergeCell ref="M75:M76"/>
    <mergeCell ref="M77:M78"/>
    <mergeCell ref="J61:J62"/>
    <mergeCell ref="J63:J66"/>
    <mergeCell ref="A61:A62"/>
    <mergeCell ref="A63:A66"/>
    <mergeCell ref="A70:A72"/>
    <mergeCell ref="A73:A74"/>
    <mergeCell ref="B70:B72"/>
    <mergeCell ref="C70:C72"/>
    <mergeCell ref="D70:D72"/>
    <mergeCell ref="G70:G72"/>
    <mergeCell ref="G73:G74"/>
    <mergeCell ref="D73:D74"/>
    <mergeCell ref="C73:C74"/>
    <mergeCell ref="C75:C76"/>
    <mergeCell ref="D75:D76"/>
    <mergeCell ref="C77:C78"/>
    <mergeCell ref="D77:D78"/>
    <mergeCell ref="B61:B62"/>
    <mergeCell ref="C61:C62"/>
    <mergeCell ref="G61:G62"/>
    <mergeCell ref="B63:B66"/>
    <mergeCell ref="C63:C66"/>
    <mergeCell ref="D63:D66"/>
    <mergeCell ref="G63:G66"/>
    <mergeCell ref="C67:C68"/>
    <mergeCell ref="D67:D68"/>
    <mergeCell ref="B73:B7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A1:Y1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D48:D50"/>
    <mergeCell ref="G48:G50"/>
    <mergeCell ref="G46:G47"/>
    <mergeCell ref="A43:A45"/>
    <mergeCell ref="B43:B45"/>
    <mergeCell ref="C43:C45"/>
    <mergeCell ref="H43:H45"/>
    <mergeCell ref="G8:G9"/>
    <mergeCell ref="G10:G14"/>
    <mergeCell ref="G29:G30"/>
    <mergeCell ref="G31:G32"/>
    <mergeCell ref="M33:M36"/>
    <mergeCell ref="J37:J42"/>
    <mergeCell ref="J51:J52"/>
    <mergeCell ref="M51:M52"/>
    <mergeCell ref="J10:J14"/>
    <mergeCell ref="M10:M14"/>
    <mergeCell ref="J15:J16"/>
    <mergeCell ref="M15:M16"/>
    <mergeCell ref="J17:J18"/>
    <mergeCell ref="M17:M18"/>
    <mergeCell ref="J19:J20"/>
    <mergeCell ref="M19:M20"/>
    <mergeCell ref="H37:H42"/>
    <mergeCell ref="H26:H28"/>
    <mergeCell ref="H17:H18"/>
    <mergeCell ref="H10:H14"/>
    <mergeCell ref="J70:J72"/>
    <mergeCell ref="J73:J74"/>
    <mergeCell ref="X15:X16"/>
    <mergeCell ref="X19:X20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J67:J68"/>
    <mergeCell ref="X26:X28"/>
    <mergeCell ref="X46:X47"/>
    <mergeCell ref="X53:X54"/>
    <mergeCell ref="X73:X74"/>
    <mergeCell ref="X70:X72"/>
  </mergeCells>
  <pageMargins left="0.15748031496063" right="0.15" top="0.118110236220472" bottom="0.15748031496063" header="0.118110236220472" footer="0.118110236220472"/>
  <pageSetup paperSize="9" scale="75" orientation="landscape" r:id="rId1"/>
  <rowBreaks count="3" manualBreakCount="3">
    <brk id="23" max="24" man="1"/>
    <brk id="42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view="pageBreakPreview" zoomScale="82" zoomScaleSheetLayoutView="82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N8" sqref="N1:N1048576"/>
    </sheetView>
  </sheetViews>
  <sheetFormatPr defaultRowHeight="15.75"/>
  <cols>
    <col min="1" max="1" width="3.85546875" style="296" customWidth="1"/>
    <col min="2" max="2" width="11" style="5" customWidth="1"/>
    <col min="3" max="3" width="8.7109375" customWidth="1"/>
    <col min="4" max="4" width="13" style="9" customWidth="1"/>
    <col min="5" max="5" width="4.140625" customWidth="1"/>
    <col min="6" max="6" width="28.140625" customWidth="1"/>
    <col min="7" max="7" width="25" style="117" customWidth="1"/>
    <col min="8" max="8" width="15.85546875" hidden="1" customWidth="1"/>
    <col min="9" max="9" width="9.28515625" hidden="1" customWidth="1"/>
    <col min="10" max="10" width="10.7109375" style="11" customWidth="1"/>
    <col min="11" max="11" width="10.140625" hidden="1" customWidth="1"/>
    <col min="12" max="12" width="5.140625" hidden="1" customWidth="1"/>
    <col min="13" max="13" width="12.5703125" style="11" customWidth="1"/>
    <col min="14" max="14" width="1.85546875" style="10" hidden="1" customWidth="1"/>
    <col min="15" max="15" width="4.7109375" customWidth="1"/>
    <col min="16" max="18" width="4.7109375" style="10" customWidth="1"/>
    <col min="19" max="23" width="4.7109375" customWidth="1"/>
    <col min="24" max="24" width="10.7109375" customWidth="1"/>
    <col min="25" max="25" width="11.85546875" style="98" customWidth="1"/>
  </cols>
  <sheetData>
    <row r="1" spans="1:25" ht="15">
      <c r="A1" s="686" t="s">
        <v>18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8"/>
    </row>
    <row r="2" spans="1:25" ht="15" customHeight="1">
      <c r="A2" s="689" t="s">
        <v>1772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1"/>
    </row>
    <row r="3" spans="1:25" ht="15">
      <c r="A3" s="692" t="s">
        <v>1829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4"/>
      <c r="X3" s="695" t="str">
        <f>Summary!V3</f>
        <v>Date:-30.04.2015</v>
      </c>
      <c r="Y3" s="696"/>
    </row>
    <row r="4" spans="1:25" s="11" customFormat="1" ht="34.5" customHeight="1">
      <c r="A4" s="697" t="s">
        <v>1833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ht="18" customHeight="1">
      <c r="A5" s="664" t="s">
        <v>0</v>
      </c>
      <c r="B5" s="700" t="s">
        <v>1</v>
      </c>
      <c r="C5" s="664" t="s">
        <v>2</v>
      </c>
      <c r="D5" s="665" t="s">
        <v>3</v>
      </c>
      <c r="E5" s="664" t="s">
        <v>0</v>
      </c>
      <c r="F5" s="664" t="s">
        <v>4</v>
      </c>
      <c r="G5" s="665" t="s">
        <v>5</v>
      </c>
      <c r="H5" s="655" t="s">
        <v>209</v>
      </c>
      <c r="I5" s="664" t="s">
        <v>207</v>
      </c>
      <c r="J5" s="655" t="s">
        <v>208</v>
      </c>
      <c r="K5" s="655" t="s">
        <v>31</v>
      </c>
      <c r="L5" s="664" t="s">
        <v>19</v>
      </c>
      <c r="M5" s="655" t="s">
        <v>32</v>
      </c>
      <c r="N5" s="705" t="s">
        <v>15</v>
      </c>
      <c r="O5" s="705"/>
      <c r="P5" s="705"/>
      <c r="Q5" s="705"/>
      <c r="R5" s="705"/>
      <c r="S5" s="705"/>
      <c r="T5" s="705"/>
      <c r="U5" s="705"/>
      <c r="V5" s="705"/>
      <c r="W5" s="705"/>
      <c r="X5" s="655" t="s">
        <v>20</v>
      </c>
      <c r="Y5" s="702" t="s">
        <v>13</v>
      </c>
    </row>
    <row r="6" spans="1:25" ht="33" customHeight="1">
      <c r="A6" s="664"/>
      <c r="B6" s="700"/>
      <c r="C6" s="664"/>
      <c r="D6" s="665"/>
      <c r="E6" s="664"/>
      <c r="F6" s="664"/>
      <c r="G6" s="665"/>
      <c r="H6" s="701"/>
      <c r="I6" s="664"/>
      <c r="J6" s="701"/>
      <c r="K6" s="701"/>
      <c r="L6" s="664"/>
      <c r="M6" s="701"/>
      <c r="N6" s="664" t="s">
        <v>6</v>
      </c>
      <c r="O6" s="705" t="s">
        <v>2441</v>
      </c>
      <c r="P6" s="664" t="s">
        <v>9</v>
      </c>
      <c r="Q6" s="664" t="s">
        <v>8</v>
      </c>
      <c r="R6" s="664" t="s">
        <v>16</v>
      </c>
      <c r="S6" s="664"/>
      <c r="T6" s="664" t="s">
        <v>17</v>
      </c>
      <c r="U6" s="664"/>
      <c r="V6" s="664" t="s">
        <v>12</v>
      </c>
      <c r="W6" s="664" t="s">
        <v>7</v>
      </c>
      <c r="X6" s="701"/>
      <c r="Y6" s="703"/>
    </row>
    <row r="7" spans="1:25" ht="22.5" customHeight="1">
      <c r="A7" s="664"/>
      <c r="B7" s="700"/>
      <c r="C7" s="664"/>
      <c r="D7" s="665"/>
      <c r="E7" s="664"/>
      <c r="F7" s="664"/>
      <c r="G7" s="665"/>
      <c r="H7" s="656"/>
      <c r="I7" s="664"/>
      <c r="J7" s="656"/>
      <c r="K7" s="656"/>
      <c r="L7" s="664"/>
      <c r="M7" s="656"/>
      <c r="N7" s="664"/>
      <c r="O7" s="705"/>
      <c r="P7" s="664"/>
      <c r="Q7" s="664"/>
      <c r="R7" s="329" t="s">
        <v>10</v>
      </c>
      <c r="S7" s="329" t="s">
        <v>11</v>
      </c>
      <c r="T7" s="329" t="s">
        <v>10</v>
      </c>
      <c r="U7" s="329" t="s">
        <v>11</v>
      </c>
      <c r="V7" s="664"/>
      <c r="W7" s="664"/>
      <c r="X7" s="656"/>
      <c r="Y7" s="704"/>
    </row>
    <row r="8" spans="1:25" ht="39.950000000000003" customHeight="1">
      <c r="A8" s="297">
        <v>1</v>
      </c>
      <c r="B8" s="229" t="s">
        <v>52</v>
      </c>
      <c r="C8" s="393" t="s">
        <v>53</v>
      </c>
      <c r="D8" s="328" t="s">
        <v>1224</v>
      </c>
      <c r="E8" s="393">
        <v>1</v>
      </c>
      <c r="F8" s="395" t="s">
        <v>54</v>
      </c>
      <c r="G8" s="397" t="s">
        <v>1770</v>
      </c>
      <c r="H8" s="25"/>
      <c r="I8" s="1"/>
      <c r="J8" s="286">
        <v>105.51</v>
      </c>
      <c r="K8" s="1"/>
      <c r="L8" s="1"/>
      <c r="M8" s="166" t="s">
        <v>204</v>
      </c>
      <c r="N8" s="100"/>
      <c r="O8" s="132"/>
      <c r="P8" s="133"/>
      <c r="Q8" s="133"/>
      <c r="R8" s="133"/>
      <c r="S8" s="133"/>
      <c r="T8" s="133"/>
      <c r="U8" s="133"/>
      <c r="V8" s="133">
        <v>1</v>
      </c>
      <c r="W8" s="121"/>
      <c r="X8" s="592">
        <v>42.1</v>
      </c>
      <c r="Y8" s="313"/>
    </row>
    <row r="9" spans="1:25" ht="39.950000000000003" customHeight="1">
      <c r="A9" s="297">
        <v>2</v>
      </c>
      <c r="B9" s="229" t="s">
        <v>55</v>
      </c>
      <c r="C9" s="393" t="s">
        <v>53</v>
      </c>
      <c r="D9" s="328" t="s">
        <v>1225</v>
      </c>
      <c r="E9" s="393">
        <v>1</v>
      </c>
      <c r="F9" s="395" t="s">
        <v>56</v>
      </c>
      <c r="G9" s="397" t="s">
        <v>1770</v>
      </c>
      <c r="H9" s="25"/>
      <c r="I9" s="1"/>
      <c r="J9" s="286">
        <v>106.32</v>
      </c>
      <c r="K9" s="1"/>
      <c r="L9" s="1"/>
      <c r="M9" s="166" t="s">
        <v>204</v>
      </c>
      <c r="N9" s="100">
        <v>1</v>
      </c>
      <c r="O9" s="101"/>
      <c r="P9" s="101"/>
      <c r="Q9" s="101"/>
      <c r="R9" s="101"/>
      <c r="S9" s="101"/>
      <c r="T9" s="101"/>
      <c r="U9" s="101"/>
      <c r="V9" s="101"/>
      <c r="W9" s="101"/>
      <c r="X9" s="592"/>
      <c r="Y9" s="313" t="s">
        <v>2459</v>
      </c>
    </row>
    <row r="10" spans="1:25" ht="39.950000000000003" customHeight="1">
      <c r="A10" s="706">
        <v>3</v>
      </c>
      <c r="B10" s="707" t="s">
        <v>57</v>
      </c>
      <c r="C10" s="708" t="s">
        <v>58</v>
      </c>
      <c r="D10" s="709" t="s">
        <v>1226</v>
      </c>
      <c r="E10" s="393">
        <v>1</v>
      </c>
      <c r="F10" s="395" t="s">
        <v>59</v>
      </c>
      <c r="G10" s="711" t="s">
        <v>1213</v>
      </c>
      <c r="H10" s="713" t="s">
        <v>1223</v>
      </c>
      <c r="I10" s="1"/>
      <c r="J10" s="715">
        <v>208.37</v>
      </c>
      <c r="K10" s="1"/>
      <c r="L10" s="1"/>
      <c r="M10" s="716" t="s">
        <v>204</v>
      </c>
      <c r="N10" s="100"/>
      <c r="O10" s="123"/>
      <c r="P10" s="123"/>
      <c r="Q10" s="123"/>
      <c r="R10" s="123"/>
      <c r="S10" s="123"/>
      <c r="T10" s="123"/>
      <c r="U10" s="123"/>
      <c r="V10" s="123">
        <v>1</v>
      </c>
      <c r="W10" s="101"/>
      <c r="X10" s="731">
        <v>86.84</v>
      </c>
      <c r="Y10" s="555" t="s">
        <v>2460</v>
      </c>
    </row>
    <row r="11" spans="1:25" ht="39.950000000000003" customHeight="1">
      <c r="A11" s="706"/>
      <c r="B11" s="707"/>
      <c r="C11" s="708"/>
      <c r="D11" s="710"/>
      <c r="E11" s="393">
        <v>2</v>
      </c>
      <c r="F11" s="395" t="s">
        <v>60</v>
      </c>
      <c r="G11" s="712"/>
      <c r="H11" s="714"/>
      <c r="I11" s="1"/>
      <c r="J11" s="715"/>
      <c r="K11" s="1"/>
      <c r="L11" s="1"/>
      <c r="M11" s="716"/>
      <c r="N11" s="100"/>
      <c r="O11" s="123"/>
      <c r="P11" s="123"/>
      <c r="Q11" s="123"/>
      <c r="R11" s="123"/>
      <c r="S11" s="123">
        <v>1</v>
      </c>
      <c r="T11" s="101"/>
      <c r="U11" s="101"/>
      <c r="V11" s="101"/>
      <c r="W11" s="101"/>
      <c r="X11" s="733"/>
      <c r="Y11" s="555" t="s">
        <v>2461</v>
      </c>
    </row>
    <row r="12" spans="1:25" ht="39.950000000000003" customHeight="1">
      <c r="A12" s="297">
        <v>4</v>
      </c>
      <c r="B12" s="229" t="s">
        <v>61</v>
      </c>
      <c r="C12" s="393" t="s">
        <v>58</v>
      </c>
      <c r="D12" s="328" t="s">
        <v>1227</v>
      </c>
      <c r="E12" s="393">
        <v>1</v>
      </c>
      <c r="F12" s="395" t="s">
        <v>62</v>
      </c>
      <c r="G12" s="397" t="s">
        <v>1222</v>
      </c>
      <c r="H12" s="72" t="s">
        <v>1214</v>
      </c>
      <c r="I12" s="1"/>
      <c r="J12" s="286">
        <v>104.25</v>
      </c>
      <c r="K12" s="1"/>
      <c r="L12" s="1"/>
      <c r="M12" s="166" t="s">
        <v>204</v>
      </c>
      <c r="N12" s="100"/>
      <c r="O12" s="123"/>
      <c r="P12" s="123">
        <v>1</v>
      </c>
      <c r="Q12" s="101"/>
      <c r="R12" s="101"/>
      <c r="S12" s="101"/>
      <c r="T12" s="101"/>
      <c r="U12" s="101"/>
      <c r="V12" s="101"/>
      <c r="W12" s="101"/>
      <c r="X12" s="592"/>
      <c r="Y12" s="555" t="s">
        <v>1811</v>
      </c>
    </row>
    <row r="13" spans="1:25" ht="39.950000000000003" customHeight="1">
      <c r="A13" s="706">
        <v>5</v>
      </c>
      <c r="B13" s="707" t="s">
        <v>63</v>
      </c>
      <c r="C13" s="708" t="s">
        <v>58</v>
      </c>
      <c r="D13" s="709" t="s">
        <v>1228</v>
      </c>
      <c r="E13" s="393">
        <v>1</v>
      </c>
      <c r="F13" s="395" t="s">
        <v>64</v>
      </c>
      <c r="G13" s="711" t="s">
        <v>1293</v>
      </c>
      <c r="H13" s="719" t="s">
        <v>1215</v>
      </c>
      <c r="I13" s="1"/>
      <c r="J13" s="715">
        <v>314.06</v>
      </c>
      <c r="K13" s="1"/>
      <c r="L13" s="1"/>
      <c r="M13" s="716" t="s">
        <v>204</v>
      </c>
      <c r="N13" s="100"/>
      <c r="O13" s="123"/>
      <c r="P13" s="123"/>
      <c r="Q13" s="123"/>
      <c r="R13" s="123"/>
      <c r="S13" s="123"/>
      <c r="T13" s="123"/>
      <c r="U13" s="123">
        <v>1</v>
      </c>
      <c r="V13" s="101"/>
      <c r="W13" s="101"/>
      <c r="X13" s="731">
        <v>56.09</v>
      </c>
      <c r="Y13" s="555" t="s">
        <v>1796</v>
      </c>
    </row>
    <row r="14" spans="1:25" ht="39.950000000000003" customHeight="1">
      <c r="A14" s="706"/>
      <c r="B14" s="707"/>
      <c r="C14" s="708"/>
      <c r="D14" s="717"/>
      <c r="E14" s="393">
        <v>2</v>
      </c>
      <c r="F14" s="395" t="s">
        <v>65</v>
      </c>
      <c r="G14" s="718"/>
      <c r="H14" s="720"/>
      <c r="I14" s="1"/>
      <c r="J14" s="715"/>
      <c r="K14" s="1"/>
      <c r="L14" s="1"/>
      <c r="M14" s="716"/>
      <c r="N14" s="100">
        <v>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732"/>
      <c r="Y14" s="313" t="s">
        <v>1742</v>
      </c>
    </row>
    <row r="15" spans="1:25" ht="39.950000000000003" customHeight="1">
      <c r="A15" s="706"/>
      <c r="B15" s="707"/>
      <c r="C15" s="708"/>
      <c r="D15" s="710"/>
      <c r="E15" s="393">
        <v>3</v>
      </c>
      <c r="F15" s="395" t="s">
        <v>66</v>
      </c>
      <c r="G15" s="712"/>
      <c r="H15" s="721"/>
      <c r="I15" s="1"/>
      <c r="J15" s="715"/>
      <c r="K15" s="1"/>
      <c r="L15" s="1"/>
      <c r="M15" s="716"/>
      <c r="N15" s="100"/>
      <c r="O15" s="123"/>
      <c r="P15" s="123">
        <v>1</v>
      </c>
      <c r="Q15" s="101"/>
      <c r="R15" s="101"/>
      <c r="S15" s="101"/>
      <c r="T15" s="101"/>
      <c r="U15" s="101"/>
      <c r="V15" s="101"/>
      <c r="W15" s="101"/>
      <c r="X15" s="733"/>
      <c r="Y15" s="313"/>
    </row>
    <row r="16" spans="1:25" ht="39.950000000000003" customHeight="1">
      <c r="A16" s="297">
        <v>6</v>
      </c>
      <c r="B16" s="229" t="s">
        <v>67</v>
      </c>
      <c r="C16" s="393" t="s">
        <v>58</v>
      </c>
      <c r="D16" s="327" t="s">
        <v>1229</v>
      </c>
      <c r="E16" s="393">
        <v>1</v>
      </c>
      <c r="F16" s="395" t="s">
        <v>68</v>
      </c>
      <c r="G16" s="398" t="s">
        <v>1216</v>
      </c>
      <c r="H16" s="72" t="s">
        <v>1217</v>
      </c>
      <c r="I16" s="1"/>
      <c r="J16" s="286">
        <v>209.37</v>
      </c>
      <c r="K16" s="1"/>
      <c r="L16" s="1"/>
      <c r="M16" s="166" t="s">
        <v>204</v>
      </c>
      <c r="N16" s="100"/>
      <c r="O16" s="123"/>
      <c r="P16" s="123"/>
      <c r="Q16" s="123"/>
      <c r="R16" s="123"/>
      <c r="S16" s="123"/>
      <c r="T16" s="123"/>
      <c r="U16" s="123"/>
      <c r="V16" s="123">
        <v>1</v>
      </c>
      <c r="W16" s="101"/>
      <c r="X16" s="592">
        <v>61.35</v>
      </c>
      <c r="Y16" s="313"/>
    </row>
    <row r="17" spans="1:25" ht="39.950000000000003" customHeight="1">
      <c r="A17" s="706">
        <v>7</v>
      </c>
      <c r="B17" s="707" t="s">
        <v>69</v>
      </c>
      <c r="C17" s="708" t="s">
        <v>58</v>
      </c>
      <c r="D17" s="709" t="s">
        <v>1230</v>
      </c>
      <c r="E17" s="393">
        <v>1</v>
      </c>
      <c r="F17" s="395" t="s">
        <v>70</v>
      </c>
      <c r="G17" s="711" t="s">
        <v>1294</v>
      </c>
      <c r="H17" s="725" t="s">
        <v>1218</v>
      </c>
      <c r="I17" s="1"/>
      <c r="J17" s="715">
        <v>520.78</v>
      </c>
      <c r="K17" s="1"/>
      <c r="L17" s="1"/>
      <c r="M17" s="716" t="s">
        <v>204</v>
      </c>
      <c r="N17" s="100"/>
      <c r="O17" s="123"/>
      <c r="P17" s="123"/>
      <c r="Q17" s="123"/>
      <c r="R17" s="123"/>
      <c r="S17" s="123">
        <v>1</v>
      </c>
      <c r="T17" s="101"/>
      <c r="U17" s="101"/>
      <c r="V17" s="101"/>
      <c r="W17" s="101"/>
      <c r="X17" s="731">
        <v>98.37</v>
      </c>
      <c r="Y17" s="313" t="s">
        <v>1806</v>
      </c>
    </row>
    <row r="18" spans="1:25" ht="39.950000000000003" customHeight="1">
      <c r="A18" s="706"/>
      <c r="B18" s="707"/>
      <c r="C18" s="708"/>
      <c r="D18" s="717"/>
      <c r="E18" s="393">
        <v>2</v>
      </c>
      <c r="F18" s="395" t="s">
        <v>71</v>
      </c>
      <c r="G18" s="718"/>
      <c r="H18" s="726"/>
      <c r="I18" s="1"/>
      <c r="J18" s="715"/>
      <c r="K18" s="1"/>
      <c r="L18" s="1"/>
      <c r="M18" s="716"/>
      <c r="N18" s="100"/>
      <c r="O18" s="123"/>
      <c r="P18" s="123"/>
      <c r="Q18" s="123"/>
      <c r="R18" s="123"/>
      <c r="S18" s="123">
        <v>1</v>
      </c>
      <c r="T18" s="101"/>
      <c r="U18" s="101"/>
      <c r="V18" s="101"/>
      <c r="W18" s="101"/>
      <c r="X18" s="732"/>
      <c r="Y18" s="313" t="s">
        <v>1777</v>
      </c>
    </row>
    <row r="19" spans="1:25" ht="39.950000000000003" customHeight="1">
      <c r="A19" s="706"/>
      <c r="B19" s="707"/>
      <c r="C19" s="708"/>
      <c r="D19" s="717"/>
      <c r="E19" s="393">
        <v>3</v>
      </c>
      <c r="F19" s="395" t="s">
        <v>72</v>
      </c>
      <c r="G19" s="718"/>
      <c r="H19" s="726"/>
      <c r="I19" s="1"/>
      <c r="J19" s="715"/>
      <c r="K19" s="1"/>
      <c r="L19" s="1"/>
      <c r="M19" s="716"/>
      <c r="N19" s="100"/>
      <c r="O19" s="123"/>
      <c r="P19" s="123"/>
      <c r="Q19" s="123"/>
      <c r="R19" s="123"/>
      <c r="S19" s="123">
        <v>1</v>
      </c>
      <c r="T19" s="101"/>
      <c r="U19" s="101"/>
      <c r="V19" s="101"/>
      <c r="W19" s="101"/>
      <c r="X19" s="732"/>
      <c r="Y19" s="313" t="s">
        <v>1776</v>
      </c>
    </row>
    <row r="20" spans="1:25" ht="39.950000000000003" customHeight="1">
      <c r="A20" s="706"/>
      <c r="B20" s="707"/>
      <c r="C20" s="708"/>
      <c r="D20" s="717"/>
      <c r="E20" s="393">
        <v>4</v>
      </c>
      <c r="F20" s="395" t="s">
        <v>73</v>
      </c>
      <c r="G20" s="718"/>
      <c r="H20" s="726"/>
      <c r="I20" s="1"/>
      <c r="J20" s="715"/>
      <c r="K20" s="1"/>
      <c r="L20" s="1"/>
      <c r="M20" s="716"/>
      <c r="N20" s="100"/>
      <c r="O20" s="102"/>
      <c r="P20" s="102">
        <v>1</v>
      </c>
      <c r="Q20" s="101"/>
      <c r="R20" s="101"/>
      <c r="S20" s="101"/>
      <c r="T20" s="101"/>
      <c r="U20" s="101"/>
      <c r="V20" s="101"/>
      <c r="W20" s="101"/>
      <c r="X20" s="732"/>
      <c r="Y20" s="313" t="s">
        <v>2462</v>
      </c>
    </row>
    <row r="21" spans="1:25" ht="39.950000000000003" customHeight="1">
      <c r="A21" s="706"/>
      <c r="B21" s="707"/>
      <c r="C21" s="708"/>
      <c r="D21" s="717"/>
      <c r="E21" s="393">
        <v>5</v>
      </c>
      <c r="F21" s="395" t="s">
        <v>74</v>
      </c>
      <c r="G21" s="712"/>
      <c r="H21" s="727"/>
      <c r="I21" s="1"/>
      <c r="J21" s="715"/>
      <c r="K21" s="1"/>
      <c r="L21" s="1"/>
      <c r="M21" s="716"/>
      <c r="N21" s="100"/>
      <c r="O21" s="123"/>
      <c r="P21" s="123">
        <v>1</v>
      </c>
      <c r="Q21" s="101"/>
      <c r="R21" s="101"/>
      <c r="S21" s="101"/>
      <c r="T21" s="101"/>
      <c r="U21" s="101"/>
      <c r="V21" s="101"/>
      <c r="W21" s="101"/>
      <c r="X21" s="733"/>
      <c r="Y21" s="313" t="s">
        <v>2462</v>
      </c>
    </row>
    <row r="22" spans="1:25" ht="39.950000000000003" customHeight="1">
      <c r="A22" s="706">
        <v>8</v>
      </c>
      <c r="B22" s="707" t="s">
        <v>75</v>
      </c>
      <c r="C22" s="708" t="s">
        <v>58</v>
      </c>
      <c r="D22" s="722" t="s">
        <v>1231</v>
      </c>
      <c r="E22" s="393">
        <v>1</v>
      </c>
      <c r="F22" s="395" t="s">
        <v>76</v>
      </c>
      <c r="G22" s="711" t="s">
        <v>1295</v>
      </c>
      <c r="H22" s="723" t="s">
        <v>1305</v>
      </c>
      <c r="I22" s="1"/>
      <c r="J22" s="715">
        <v>208.16</v>
      </c>
      <c r="K22" s="1"/>
      <c r="L22" s="1"/>
      <c r="M22" s="716" t="s">
        <v>204</v>
      </c>
      <c r="N22" s="100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731">
        <v>44.18</v>
      </c>
      <c r="Y22" s="128" t="s">
        <v>1742</v>
      </c>
    </row>
    <row r="23" spans="1:25" ht="39.950000000000003" customHeight="1">
      <c r="A23" s="706"/>
      <c r="B23" s="707"/>
      <c r="C23" s="708"/>
      <c r="D23" s="722"/>
      <c r="E23" s="393">
        <v>2</v>
      </c>
      <c r="F23" s="395" t="s">
        <v>77</v>
      </c>
      <c r="G23" s="712"/>
      <c r="H23" s="724"/>
      <c r="I23" s="1"/>
      <c r="J23" s="715"/>
      <c r="K23" s="1"/>
      <c r="L23" s="1"/>
      <c r="M23" s="716"/>
      <c r="N23" s="100"/>
      <c r="O23" s="123"/>
      <c r="P23" s="123"/>
      <c r="Q23" s="123"/>
      <c r="R23" s="123"/>
      <c r="S23" s="123"/>
      <c r="T23" s="123"/>
      <c r="U23" s="123">
        <v>1</v>
      </c>
      <c r="V23" s="101"/>
      <c r="W23" s="101"/>
      <c r="X23" s="733"/>
      <c r="Y23" s="129" t="s">
        <v>1796</v>
      </c>
    </row>
    <row r="24" spans="1:25" ht="39.950000000000003" customHeight="1">
      <c r="A24" s="297">
        <v>9</v>
      </c>
      <c r="B24" s="229" t="s">
        <v>78</v>
      </c>
      <c r="C24" s="393" t="s">
        <v>58</v>
      </c>
      <c r="D24" s="328" t="s">
        <v>1232</v>
      </c>
      <c r="E24" s="393">
        <v>1</v>
      </c>
      <c r="F24" s="395" t="s">
        <v>79</v>
      </c>
      <c r="G24" s="397" t="s">
        <v>1216</v>
      </c>
      <c r="H24" s="72" t="s">
        <v>1219</v>
      </c>
      <c r="I24" s="1"/>
      <c r="J24" s="286">
        <v>105.36</v>
      </c>
      <c r="K24" s="1"/>
      <c r="L24" s="1"/>
      <c r="M24" s="166" t="s">
        <v>204</v>
      </c>
      <c r="N24" s="100"/>
      <c r="O24" s="123"/>
      <c r="P24" s="123"/>
      <c r="Q24" s="123"/>
      <c r="R24" s="123"/>
      <c r="S24" s="123"/>
      <c r="T24" s="123"/>
      <c r="U24" s="123"/>
      <c r="V24" s="123">
        <v>1</v>
      </c>
      <c r="W24" s="101"/>
      <c r="X24" s="592">
        <v>66.61</v>
      </c>
      <c r="Y24" s="129"/>
    </row>
    <row r="25" spans="1:25" ht="39.950000000000003" customHeight="1">
      <c r="A25" s="297">
        <v>10</v>
      </c>
      <c r="B25" s="229" t="s">
        <v>80</v>
      </c>
      <c r="C25" s="393" t="s">
        <v>58</v>
      </c>
      <c r="D25" s="328" t="s">
        <v>1233</v>
      </c>
      <c r="E25" s="393">
        <v>1</v>
      </c>
      <c r="F25" s="395" t="s">
        <v>81</v>
      </c>
      <c r="G25" s="397" t="s">
        <v>1220</v>
      </c>
      <c r="H25" s="72" t="s">
        <v>1221</v>
      </c>
      <c r="I25" s="1"/>
      <c r="J25" s="286">
        <v>104.52</v>
      </c>
      <c r="K25" s="1"/>
      <c r="L25" s="1"/>
      <c r="M25" s="166" t="s">
        <v>204</v>
      </c>
      <c r="N25" s="100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592"/>
      <c r="Y25" s="129" t="s">
        <v>1742</v>
      </c>
    </row>
    <row r="26" spans="1:25" ht="39.950000000000003" customHeight="1">
      <c r="A26" s="706">
        <v>11</v>
      </c>
      <c r="B26" s="707" t="s">
        <v>82</v>
      </c>
      <c r="C26" s="708" t="s">
        <v>58</v>
      </c>
      <c r="D26" s="709" t="s">
        <v>1234</v>
      </c>
      <c r="E26" s="393">
        <v>1</v>
      </c>
      <c r="F26" s="395" t="s">
        <v>83</v>
      </c>
      <c r="G26" s="711" t="s">
        <v>1296</v>
      </c>
      <c r="H26" s="164" t="s">
        <v>1306</v>
      </c>
      <c r="I26" s="1"/>
      <c r="J26" s="715">
        <v>210.57</v>
      </c>
      <c r="K26" s="1"/>
      <c r="L26" s="1"/>
      <c r="M26" s="716" t="s">
        <v>204</v>
      </c>
      <c r="N26" s="100">
        <v>1</v>
      </c>
      <c r="O26" s="101"/>
      <c r="P26" s="101"/>
      <c r="Q26" s="101"/>
      <c r="R26" s="101"/>
      <c r="S26" s="101"/>
      <c r="T26" s="101"/>
      <c r="U26" s="101"/>
      <c r="V26" s="101"/>
      <c r="W26" s="101"/>
      <c r="X26" s="731">
        <v>63.44</v>
      </c>
      <c r="Y26" s="129" t="s">
        <v>1742</v>
      </c>
    </row>
    <row r="27" spans="1:25" ht="39.950000000000003" customHeight="1">
      <c r="A27" s="706"/>
      <c r="B27" s="707"/>
      <c r="C27" s="708"/>
      <c r="D27" s="710"/>
      <c r="E27" s="393">
        <v>2</v>
      </c>
      <c r="F27" s="395" t="s">
        <v>84</v>
      </c>
      <c r="G27" s="712"/>
      <c r="H27" s="165"/>
      <c r="I27" s="1"/>
      <c r="J27" s="715"/>
      <c r="K27" s="1"/>
      <c r="L27" s="1"/>
      <c r="M27" s="716"/>
      <c r="N27" s="100"/>
      <c r="O27" s="123"/>
      <c r="P27" s="123"/>
      <c r="Q27" s="123"/>
      <c r="R27" s="123"/>
      <c r="S27" s="123"/>
      <c r="T27" s="123"/>
      <c r="U27" s="123"/>
      <c r="V27" s="123">
        <v>1</v>
      </c>
      <c r="W27" s="101"/>
      <c r="X27" s="733"/>
      <c r="Y27" s="129"/>
    </row>
    <row r="28" spans="1:25" ht="39.950000000000003" customHeight="1">
      <c r="A28" s="706">
        <v>12</v>
      </c>
      <c r="B28" s="707" t="s">
        <v>85</v>
      </c>
      <c r="C28" s="708" t="s">
        <v>58</v>
      </c>
      <c r="D28" s="709" t="s">
        <v>1235</v>
      </c>
      <c r="E28" s="393">
        <v>1</v>
      </c>
      <c r="F28" s="395" t="s">
        <v>86</v>
      </c>
      <c r="G28" s="711" t="s">
        <v>1297</v>
      </c>
      <c r="H28" s="164" t="s">
        <v>1307</v>
      </c>
      <c r="I28" s="1"/>
      <c r="J28" s="715">
        <v>210.42</v>
      </c>
      <c r="K28" s="1"/>
      <c r="L28" s="1"/>
      <c r="M28" s="716" t="s">
        <v>204</v>
      </c>
      <c r="N28" s="100"/>
      <c r="O28" s="123"/>
      <c r="P28" s="123"/>
      <c r="Q28" s="123"/>
      <c r="R28" s="123"/>
      <c r="S28" s="123"/>
      <c r="T28" s="123"/>
      <c r="U28" s="123"/>
      <c r="V28" s="123">
        <v>1</v>
      </c>
      <c r="W28" s="101"/>
      <c r="X28" s="731">
        <v>98.88</v>
      </c>
      <c r="Y28" s="562" t="s">
        <v>2463</v>
      </c>
    </row>
    <row r="29" spans="1:25" ht="39.950000000000003" customHeight="1">
      <c r="A29" s="706"/>
      <c r="B29" s="707"/>
      <c r="C29" s="708"/>
      <c r="D29" s="710"/>
      <c r="E29" s="393">
        <v>2</v>
      </c>
      <c r="F29" s="395" t="s">
        <v>87</v>
      </c>
      <c r="G29" s="712"/>
      <c r="H29" s="165"/>
      <c r="I29" s="1"/>
      <c r="J29" s="715"/>
      <c r="K29" s="1"/>
      <c r="L29" s="1"/>
      <c r="M29" s="716"/>
      <c r="N29" s="100"/>
      <c r="O29" s="123"/>
      <c r="P29" s="123"/>
      <c r="Q29" s="123"/>
      <c r="R29" s="123"/>
      <c r="S29" s="123"/>
      <c r="T29" s="123"/>
      <c r="U29" s="123">
        <v>1</v>
      </c>
      <c r="V29" s="101"/>
      <c r="W29" s="101"/>
      <c r="X29" s="733"/>
      <c r="Y29" s="563" t="s">
        <v>2460</v>
      </c>
    </row>
    <row r="30" spans="1:25" ht="39.950000000000003" customHeight="1">
      <c r="A30" s="706">
        <v>13</v>
      </c>
      <c r="B30" s="707" t="s">
        <v>88</v>
      </c>
      <c r="C30" s="708" t="s">
        <v>58</v>
      </c>
      <c r="D30" s="709" t="s">
        <v>1236</v>
      </c>
      <c r="E30" s="393">
        <v>1</v>
      </c>
      <c r="F30" s="395" t="s">
        <v>89</v>
      </c>
      <c r="G30" s="711" t="s">
        <v>1298</v>
      </c>
      <c r="H30" s="164" t="s">
        <v>1308</v>
      </c>
      <c r="I30" s="1"/>
      <c r="J30" s="715">
        <v>209.96</v>
      </c>
      <c r="K30" s="1"/>
      <c r="L30" s="1"/>
      <c r="M30" s="716" t="s">
        <v>204</v>
      </c>
      <c r="N30" s="100"/>
      <c r="O30" s="123"/>
      <c r="P30" s="123"/>
      <c r="Q30" s="123"/>
      <c r="R30" s="123"/>
      <c r="S30" s="123"/>
      <c r="T30" s="123"/>
      <c r="U30" s="123">
        <v>1</v>
      </c>
      <c r="V30" s="101"/>
      <c r="W30" s="101"/>
      <c r="X30" s="731">
        <v>85.71</v>
      </c>
      <c r="Y30" s="563" t="s">
        <v>2460</v>
      </c>
    </row>
    <row r="31" spans="1:25" ht="39.950000000000003" customHeight="1">
      <c r="A31" s="706"/>
      <c r="B31" s="707"/>
      <c r="C31" s="708"/>
      <c r="D31" s="710"/>
      <c r="E31" s="393">
        <v>2</v>
      </c>
      <c r="F31" s="395" t="s">
        <v>90</v>
      </c>
      <c r="G31" s="712"/>
      <c r="H31" s="165"/>
      <c r="I31" s="1"/>
      <c r="J31" s="715"/>
      <c r="K31" s="1"/>
      <c r="L31" s="1"/>
      <c r="M31" s="716"/>
      <c r="N31" s="100"/>
      <c r="O31" s="123"/>
      <c r="P31" s="123"/>
      <c r="Q31" s="123"/>
      <c r="R31" s="123"/>
      <c r="S31" s="123"/>
      <c r="T31" s="123"/>
      <c r="U31" s="123"/>
      <c r="V31" s="123">
        <v>1</v>
      </c>
      <c r="W31" s="101"/>
      <c r="X31" s="733"/>
      <c r="Y31" s="563" t="s">
        <v>2460</v>
      </c>
    </row>
    <row r="32" spans="1:25" ht="39.950000000000003" customHeight="1">
      <c r="A32" s="706">
        <v>14</v>
      </c>
      <c r="B32" s="707" t="s">
        <v>91</v>
      </c>
      <c r="C32" s="708" t="s">
        <v>58</v>
      </c>
      <c r="D32" s="709" t="s">
        <v>1237</v>
      </c>
      <c r="E32" s="393">
        <v>1</v>
      </c>
      <c r="F32" s="395" t="s">
        <v>92</v>
      </c>
      <c r="G32" s="711" t="s">
        <v>1299</v>
      </c>
      <c r="H32" s="73" t="s">
        <v>1309</v>
      </c>
      <c r="I32" s="1"/>
      <c r="J32" s="715">
        <v>521.30999999999995</v>
      </c>
      <c r="K32" s="1"/>
      <c r="L32" s="1"/>
      <c r="M32" s="716" t="s">
        <v>204</v>
      </c>
      <c r="N32" s="100">
        <v>1</v>
      </c>
      <c r="O32" s="101"/>
      <c r="P32" s="101"/>
      <c r="Q32" s="101"/>
      <c r="R32" s="101"/>
      <c r="S32" s="101"/>
      <c r="T32" s="101"/>
      <c r="U32" s="101"/>
      <c r="V32" s="101"/>
      <c r="W32" s="101"/>
      <c r="X32" s="731">
        <v>163.30000000000001</v>
      </c>
      <c r="Y32" s="313"/>
    </row>
    <row r="33" spans="1:25" ht="39.950000000000003" customHeight="1">
      <c r="A33" s="706"/>
      <c r="B33" s="707"/>
      <c r="C33" s="708"/>
      <c r="D33" s="717"/>
      <c r="E33" s="393">
        <v>2</v>
      </c>
      <c r="F33" s="395" t="s">
        <v>93</v>
      </c>
      <c r="G33" s="718"/>
      <c r="H33" s="79"/>
      <c r="I33" s="1"/>
      <c r="J33" s="715"/>
      <c r="K33" s="1"/>
      <c r="L33" s="1"/>
      <c r="M33" s="716"/>
      <c r="N33" s="100"/>
      <c r="O33" s="123"/>
      <c r="P33" s="123"/>
      <c r="Q33" s="123"/>
      <c r="R33" s="123"/>
      <c r="S33" s="123"/>
      <c r="T33" s="123"/>
      <c r="U33" s="123"/>
      <c r="V33" s="123">
        <v>1</v>
      </c>
      <c r="W33" s="101"/>
      <c r="X33" s="732"/>
      <c r="Y33" s="313"/>
    </row>
    <row r="34" spans="1:25" ht="39.950000000000003" customHeight="1">
      <c r="A34" s="706"/>
      <c r="B34" s="707"/>
      <c r="C34" s="708"/>
      <c r="D34" s="717"/>
      <c r="E34" s="393">
        <v>3</v>
      </c>
      <c r="F34" s="395" t="s">
        <v>94</v>
      </c>
      <c r="G34" s="718"/>
      <c r="H34" s="79"/>
      <c r="I34" s="1"/>
      <c r="J34" s="715"/>
      <c r="K34" s="1"/>
      <c r="L34" s="1"/>
      <c r="M34" s="716"/>
      <c r="N34" s="100"/>
      <c r="O34" s="123"/>
      <c r="P34" s="123"/>
      <c r="Q34" s="123"/>
      <c r="R34" s="123"/>
      <c r="S34" s="123"/>
      <c r="T34" s="123"/>
      <c r="U34" s="123"/>
      <c r="V34" s="123">
        <v>1</v>
      </c>
      <c r="W34" s="101"/>
      <c r="X34" s="732"/>
      <c r="Y34" s="313"/>
    </row>
    <row r="35" spans="1:25" ht="39.950000000000003" customHeight="1">
      <c r="A35" s="706"/>
      <c r="B35" s="707"/>
      <c r="C35" s="708"/>
      <c r="D35" s="717"/>
      <c r="E35" s="393">
        <v>4</v>
      </c>
      <c r="F35" s="395" t="s">
        <v>95</v>
      </c>
      <c r="G35" s="718"/>
      <c r="H35" s="79"/>
      <c r="I35" s="1"/>
      <c r="J35" s="715"/>
      <c r="K35" s="1"/>
      <c r="L35" s="1"/>
      <c r="M35" s="716"/>
      <c r="N35" s="100">
        <v>1</v>
      </c>
      <c r="O35" s="101"/>
      <c r="P35" s="101"/>
      <c r="Q35" s="101"/>
      <c r="R35" s="101"/>
      <c r="S35" s="101"/>
      <c r="T35" s="101"/>
      <c r="U35" s="101"/>
      <c r="V35" s="101"/>
      <c r="W35" s="101"/>
      <c r="X35" s="732"/>
      <c r="Y35" s="313" t="s">
        <v>1807</v>
      </c>
    </row>
    <row r="36" spans="1:25" ht="39.950000000000003" customHeight="1">
      <c r="A36" s="706"/>
      <c r="B36" s="707"/>
      <c r="C36" s="708"/>
      <c r="D36" s="710"/>
      <c r="E36" s="393">
        <v>5</v>
      </c>
      <c r="F36" s="395" t="s">
        <v>96</v>
      </c>
      <c r="G36" s="712"/>
      <c r="H36" s="80"/>
      <c r="I36" s="1"/>
      <c r="J36" s="715"/>
      <c r="K36" s="1"/>
      <c r="L36" s="1"/>
      <c r="M36" s="716"/>
      <c r="N36" s="100"/>
      <c r="O36" s="123"/>
      <c r="P36" s="123"/>
      <c r="Q36" s="123"/>
      <c r="R36" s="123"/>
      <c r="S36" s="123">
        <v>1</v>
      </c>
      <c r="T36" s="101"/>
      <c r="U36" s="101"/>
      <c r="V36" s="101"/>
      <c r="W36" s="101"/>
      <c r="X36" s="733"/>
      <c r="Y36" s="313"/>
    </row>
    <row r="37" spans="1:25" ht="39.950000000000003" customHeight="1">
      <c r="A37" s="297">
        <v>15</v>
      </c>
      <c r="B37" s="229" t="s">
        <v>97</v>
      </c>
      <c r="C37" s="393" t="s">
        <v>98</v>
      </c>
      <c r="D37" s="74" t="s">
        <v>1238</v>
      </c>
      <c r="E37" s="393">
        <v>1</v>
      </c>
      <c r="F37" s="395" t="s">
        <v>99</v>
      </c>
      <c r="G37" s="397" t="s">
        <v>1300</v>
      </c>
      <c r="H37" s="72" t="s">
        <v>1310</v>
      </c>
      <c r="I37" s="1"/>
      <c r="J37" s="286">
        <v>103.58</v>
      </c>
      <c r="K37" s="1"/>
      <c r="L37" s="1"/>
      <c r="M37" s="166" t="s">
        <v>204</v>
      </c>
      <c r="N37" s="100"/>
      <c r="O37" s="123"/>
      <c r="P37" s="123"/>
      <c r="Q37" s="123"/>
      <c r="R37" s="123"/>
      <c r="S37" s="123"/>
      <c r="T37" s="123"/>
      <c r="U37" s="123">
        <v>1</v>
      </c>
      <c r="V37" s="101"/>
      <c r="W37" s="101"/>
      <c r="X37" s="592">
        <v>40.17</v>
      </c>
      <c r="Y37" s="313"/>
    </row>
    <row r="38" spans="1:25" ht="39.950000000000003" customHeight="1">
      <c r="A38" s="706">
        <v>16</v>
      </c>
      <c r="B38" s="707" t="s">
        <v>100</v>
      </c>
      <c r="C38" s="708" t="s">
        <v>98</v>
      </c>
      <c r="D38" s="728" t="s">
        <v>1239</v>
      </c>
      <c r="E38" s="393">
        <v>1</v>
      </c>
      <c r="F38" s="395" t="s">
        <v>101</v>
      </c>
      <c r="G38" s="711" t="s">
        <v>1301</v>
      </c>
      <c r="H38" s="164" t="s">
        <v>1311</v>
      </c>
      <c r="I38" s="1"/>
      <c r="J38" s="715">
        <v>208.81</v>
      </c>
      <c r="K38" s="1"/>
      <c r="L38" s="1"/>
      <c r="M38" s="716" t="s">
        <v>204</v>
      </c>
      <c r="N38" s="100"/>
      <c r="O38" s="123"/>
      <c r="P38" s="123"/>
      <c r="Q38" s="123"/>
      <c r="R38" s="123"/>
      <c r="S38" s="123">
        <v>1</v>
      </c>
      <c r="T38" s="101"/>
      <c r="U38" s="101"/>
      <c r="V38" s="101"/>
      <c r="W38" s="101"/>
      <c r="X38" s="731">
        <v>60.91</v>
      </c>
      <c r="Y38" s="555" t="s">
        <v>1796</v>
      </c>
    </row>
    <row r="39" spans="1:25" ht="39.950000000000003" customHeight="1">
      <c r="A39" s="706"/>
      <c r="B39" s="707"/>
      <c r="C39" s="708"/>
      <c r="D39" s="729"/>
      <c r="E39" s="393">
        <v>2</v>
      </c>
      <c r="F39" s="395" t="s">
        <v>102</v>
      </c>
      <c r="G39" s="712"/>
      <c r="H39" s="165"/>
      <c r="I39" s="1"/>
      <c r="J39" s="715"/>
      <c r="K39" s="1"/>
      <c r="L39" s="1"/>
      <c r="M39" s="716"/>
      <c r="N39" s="100"/>
      <c r="O39" s="102"/>
      <c r="P39" s="102"/>
      <c r="Q39" s="102"/>
      <c r="R39" s="102"/>
      <c r="S39" s="102">
        <v>1</v>
      </c>
      <c r="T39" s="101"/>
      <c r="U39" s="101"/>
      <c r="V39" s="101"/>
      <c r="W39" s="101"/>
      <c r="X39" s="733"/>
      <c r="Y39" s="555" t="s">
        <v>2460</v>
      </c>
    </row>
    <row r="40" spans="1:25" ht="39.950000000000003" customHeight="1">
      <c r="A40" s="706">
        <v>17</v>
      </c>
      <c r="B40" s="707" t="s">
        <v>103</v>
      </c>
      <c r="C40" s="708" t="s">
        <v>98</v>
      </c>
      <c r="D40" s="728" t="s">
        <v>1240</v>
      </c>
      <c r="E40" s="393">
        <v>1</v>
      </c>
      <c r="F40" s="395" t="s">
        <v>104</v>
      </c>
      <c r="G40" s="711" t="s">
        <v>1302</v>
      </c>
      <c r="H40" s="164" t="s">
        <v>1312</v>
      </c>
      <c r="I40" s="1"/>
      <c r="J40" s="715">
        <v>210.14</v>
      </c>
      <c r="K40" s="1"/>
      <c r="L40" s="1"/>
      <c r="M40" s="716" t="s">
        <v>204</v>
      </c>
      <c r="N40" s="100"/>
      <c r="O40" s="123"/>
      <c r="P40" s="123"/>
      <c r="Q40" s="123">
        <v>1</v>
      </c>
      <c r="R40" s="101"/>
      <c r="S40" s="101"/>
      <c r="T40" s="101"/>
      <c r="U40" s="101"/>
      <c r="V40" s="101"/>
      <c r="W40" s="101"/>
      <c r="X40" s="731">
        <v>16.52</v>
      </c>
      <c r="Y40" s="313" t="s">
        <v>1808</v>
      </c>
    </row>
    <row r="41" spans="1:25" ht="39.950000000000003" customHeight="1">
      <c r="A41" s="706"/>
      <c r="B41" s="707"/>
      <c r="C41" s="708"/>
      <c r="D41" s="729"/>
      <c r="E41" s="393">
        <v>2</v>
      </c>
      <c r="F41" s="395" t="s">
        <v>105</v>
      </c>
      <c r="G41" s="712"/>
      <c r="H41" s="165"/>
      <c r="I41" s="1"/>
      <c r="J41" s="715"/>
      <c r="K41" s="1"/>
      <c r="L41" s="1"/>
      <c r="M41" s="716"/>
      <c r="N41" s="100"/>
      <c r="O41" s="123"/>
      <c r="P41" s="123">
        <v>1</v>
      </c>
      <c r="Q41" s="101"/>
      <c r="R41" s="101"/>
      <c r="S41" s="101"/>
      <c r="T41" s="101"/>
      <c r="U41" s="101"/>
      <c r="V41" s="101"/>
      <c r="W41" s="101"/>
      <c r="X41" s="733"/>
      <c r="Y41" s="313" t="s">
        <v>1809</v>
      </c>
    </row>
    <row r="42" spans="1:25" ht="39.950000000000003" customHeight="1">
      <c r="A42" s="289">
        <v>18</v>
      </c>
      <c r="B42" s="52" t="s">
        <v>106</v>
      </c>
      <c r="C42" s="379" t="s">
        <v>98</v>
      </c>
      <c r="D42" s="74" t="s">
        <v>1241</v>
      </c>
      <c r="E42" s="379">
        <v>1</v>
      </c>
      <c r="F42" s="395" t="s">
        <v>107</v>
      </c>
      <c r="G42" s="397" t="s">
        <v>1303</v>
      </c>
      <c r="H42" s="164" t="s">
        <v>1313</v>
      </c>
      <c r="I42" s="100"/>
      <c r="J42" s="287">
        <v>104.91</v>
      </c>
      <c r="K42" s="1"/>
      <c r="L42" s="1"/>
      <c r="M42" s="167" t="s">
        <v>204</v>
      </c>
      <c r="N42" s="100"/>
      <c r="O42" s="123"/>
      <c r="P42" s="123"/>
      <c r="Q42" s="123"/>
      <c r="R42" s="123"/>
      <c r="S42" s="123">
        <v>1</v>
      </c>
      <c r="T42" s="101"/>
      <c r="U42" s="101"/>
      <c r="V42" s="101"/>
      <c r="W42" s="101"/>
      <c r="X42" s="592">
        <v>31.79</v>
      </c>
      <c r="Y42" s="313" t="s">
        <v>1809</v>
      </c>
    </row>
    <row r="43" spans="1:25" ht="39.950000000000003" customHeight="1">
      <c r="A43" s="297">
        <v>19</v>
      </c>
      <c r="B43" s="229" t="s">
        <v>108</v>
      </c>
      <c r="C43" s="393" t="s">
        <v>98</v>
      </c>
      <c r="D43" s="74" t="s">
        <v>1242</v>
      </c>
      <c r="E43" s="393">
        <v>1</v>
      </c>
      <c r="F43" s="395" t="s">
        <v>109</v>
      </c>
      <c r="G43" s="397" t="s">
        <v>1303</v>
      </c>
      <c r="H43" s="72" t="s">
        <v>1313</v>
      </c>
      <c r="I43" s="1"/>
      <c r="J43" s="286">
        <v>104.55</v>
      </c>
      <c r="K43" s="1"/>
      <c r="L43" s="1"/>
      <c r="M43" s="166" t="s">
        <v>204</v>
      </c>
      <c r="N43" s="100"/>
      <c r="O43" s="123"/>
      <c r="P43" s="123"/>
      <c r="Q43" s="123"/>
      <c r="R43" s="123"/>
      <c r="S43" s="123"/>
      <c r="T43" s="123"/>
      <c r="U43" s="123">
        <v>1</v>
      </c>
      <c r="V43" s="101"/>
      <c r="W43" s="101"/>
      <c r="X43" s="592">
        <v>55.4</v>
      </c>
      <c r="Y43" s="313"/>
    </row>
    <row r="44" spans="1:25" ht="39.950000000000003" customHeight="1">
      <c r="A44" s="706">
        <v>20</v>
      </c>
      <c r="B44" s="707" t="s">
        <v>110</v>
      </c>
      <c r="C44" s="708" t="s">
        <v>98</v>
      </c>
      <c r="D44" s="728" t="s">
        <v>1243</v>
      </c>
      <c r="E44" s="393">
        <v>1</v>
      </c>
      <c r="F44" s="395" t="s">
        <v>111</v>
      </c>
      <c r="G44" s="711" t="s">
        <v>1304</v>
      </c>
      <c r="H44" s="719" t="s">
        <v>1314</v>
      </c>
      <c r="I44" s="1"/>
      <c r="J44" s="715">
        <v>309.13</v>
      </c>
      <c r="K44" s="1"/>
      <c r="L44" s="1"/>
      <c r="M44" s="716" t="s">
        <v>204</v>
      </c>
      <c r="N44" s="100">
        <v>1</v>
      </c>
      <c r="O44" s="134"/>
      <c r="P44" s="101"/>
      <c r="Q44" s="101"/>
      <c r="R44" s="101"/>
      <c r="S44" s="101"/>
      <c r="T44" s="101"/>
      <c r="U44" s="101"/>
      <c r="V44" s="101"/>
      <c r="W44" s="101"/>
      <c r="X44" s="731">
        <v>72.010000000000005</v>
      </c>
      <c r="Y44" s="313" t="s">
        <v>1810</v>
      </c>
    </row>
    <row r="45" spans="1:25" ht="39.950000000000003" customHeight="1">
      <c r="A45" s="706"/>
      <c r="B45" s="707"/>
      <c r="C45" s="708"/>
      <c r="D45" s="730"/>
      <c r="E45" s="393">
        <v>2</v>
      </c>
      <c r="F45" s="395" t="s">
        <v>112</v>
      </c>
      <c r="G45" s="718"/>
      <c r="H45" s="720"/>
      <c r="I45" s="1"/>
      <c r="J45" s="715"/>
      <c r="K45" s="1"/>
      <c r="L45" s="1"/>
      <c r="M45" s="716"/>
      <c r="N45" s="100"/>
      <c r="O45" s="123"/>
      <c r="P45" s="123"/>
      <c r="Q45" s="123"/>
      <c r="R45" s="123"/>
      <c r="S45" s="123"/>
      <c r="T45" s="123"/>
      <c r="U45" s="123">
        <v>1</v>
      </c>
      <c r="V45" s="101"/>
      <c r="W45" s="101"/>
      <c r="X45" s="732"/>
      <c r="Y45" s="313"/>
    </row>
    <row r="46" spans="1:25" ht="39.950000000000003" customHeight="1">
      <c r="A46" s="706"/>
      <c r="B46" s="707"/>
      <c r="C46" s="708"/>
      <c r="D46" s="729"/>
      <c r="E46" s="393">
        <v>3</v>
      </c>
      <c r="F46" s="395" t="s">
        <v>113</v>
      </c>
      <c r="G46" s="712"/>
      <c r="H46" s="721"/>
      <c r="I46" s="1"/>
      <c r="J46" s="715"/>
      <c r="K46" s="1"/>
      <c r="L46" s="1"/>
      <c r="M46" s="716"/>
      <c r="N46" s="100"/>
      <c r="O46" s="123"/>
      <c r="P46" s="123"/>
      <c r="Q46" s="123"/>
      <c r="R46" s="123"/>
      <c r="S46" s="123">
        <v>1</v>
      </c>
      <c r="T46" s="101"/>
      <c r="U46" s="101"/>
      <c r="V46" s="101"/>
      <c r="W46" s="101"/>
      <c r="X46" s="733"/>
      <c r="Y46" s="313" t="s">
        <v>1811</v>
      </c>
    </row>
    <row r="47" spans="1:25" ht="39.950000000000003" customHeight="1">
      <c r="A47" s="706">
        <v>21</v>
      </c>
      <c r="B47" s="707" t="s">
        <v>114</v>
      </c>
      <c r="C47" s="708" t="s">
        <v>98</v>
      </c>
      <c r="D47" s="728" t="s">
        <v>1244</v>
      </c>
      <c r="E47" s="393">
        <v>1</v>
      </c>
      <c r="F47" s="395" t="s">
        <v>115</v>
      </c>
      <c r="G47" s="711" t="s">
        <v>1316</v>
      </c>
      <c r="H47" s="48" t="s">
        <v>1315</v>
      </c>
      <c r="I47" s="1"/>
      <c r="J47" s="715">
        <v>208.58</v>
      </c>
      <c r="K47" s="1"/>
      <c r="L47" s="1"/>
      <c r="M47" s="716" t="s">
        <v>204</v>
      </c>
      <c r="N47" s="100"/>
      <c r="O47" s="123"/>
      <c r="P47" s="123"/>
      <c r="Q47" s="123"/>
      <c r="R47" s="123"/>
      <c r="S47" s="123"/>
      <c r="T47" s="123"/>
      <c r="U47" s="123">
        <v>1</v>
      </c>
      <c r="V47" s="101"/>
      <c r="W47" s="101"/>
      <c r="X47" s="731">
        <v>85.42</v>
      </c>
      <c r="Y47" s="313" t="s">
        <v>1812</v>
      </c>
    </row>
    <row r="48" spans="1:25" ht="39.950000000000003" customHeight="1">
      <c r="A48" s="706"/>
      <c r="B48" s="707"/>
      <c r="C48" s="708"/>
      <c r="D48" s="729"/>
      <c r="E48" s="393">
        <v>2</v>
      </c>
      <c r="F48" s="395" t="s">
        <v>116</v>
      </c>
      <c r="G48" s="712"/>
      <c r="H48" s="31"/>
      <c r="I48" s="1"/>
      <c r="J48" s="715"/>
      <c r="K48" s="1"/>
      <c r="L48" s="1"/>
      <c r="M48" s="716"/>
      <c r="N48" s="100"/>
      <c r="O48" s="123"/>
      <c r="P48" s="123"/>
      <c r="Q48" s="123"/>
      <c r="R48" s="123"/>
      <c r="S48" s="123"/>
      <c r="T48" s="123"/>
      <c r="U48" s="123">
        <v>1</v>
      </c>
      <c r="V48" s="101"/>
      <c r="W48" s="101"/>
      <c r="X48" s="733"/>
      <c r="Y48" s="313" t="s">
        <v>1775</v>
      </c>
    </row>
    <row r="49" spans="1:25" ht="39.950000000000003" customHeight="1">
      <c r="A49" s="706">
        <v>22</v>
      </c>
      <c r="B49" s="707" t="s">
        <v>117</v>
      </c>
      <c r="C49" s="708" t="s">
        <v>98</v>
      </c>
      <c r="D49" s="728" t="s">
        <v>1245</v>
      </c>
      <c r="E49" s="393">
        <v>1</v>
      </c>
      <c r="F49" s="395" t="s">
        <v>118</v>
      </c>
      <c r="G49" s="711" t="s">
        <v>1317</v>
      </c>
      <c r="H49" s="48" t="s">
        <v>1318</v>
      </c>
      <c r="I49" s="1"/>
      <c r="J49" s="715">
        <v>209.45</v>
      </c>
      <c r="K49" s="1"/>
      <c r="L49" s="1"/>
      <c r="M49" s="716" t="s">
        <v>204</v>
      </c>
      <c r="N49" s="100"/>
      <c r="O49" s="123"/>
      <c r="P49" s="123"/>
      <c r="Q49" s="123"/>
      <c r="R49" s="123"/>
      <c r="S49" s="123"/>
      <c r="T49" s="123"/>
      <c r="U49" s="123">
        <v>1</v>
      </c>
      <c r="V49" s="101"/>
      <c r="W49" s="101"/>
      <c r="X49" s="731">
        <v>74.06</v>
      </c>
      <c r="Y49" s="313"/>
    </row>
    <row r="50" spans="1:25" ht="39.950000000000003" customHeight="1">
      <c r="A50" s="706"/>
      <c r="B50" s="707"/>
      <c r="C50" s="708"/>
      <c r="D50" s="729"/>
      <c r="E50" s="393">
        <v>2</v>
      </c>
      <c r="F50" s="395" t="s">
        <v>119</v>
      </c>
      <c r="G50" s="712"/>
      <c r="H50" s="31"/>
      <c r="I50" s="1"/>
      <c r="J50" s="715"/>
      <c r="K50" s="1"/>
      <c r="L50" s="1"/>
      <c r="M50" s="716"/>
      <c r="N50" s="100"/>
      <c r="O50" s="123"/>
      <c r="P50" s="123"/>
      <c r="Q50" s="123"/>
      <c r="R50" s="123"/>
      <c r="S50" s="123">
        <v>1</v>
      </c>
      <c r="T50" s="101"/>
      <c r="U50" s="101"/>
      <c r="V50" s="101"/>
      <c r="W50" s="101"/>
      <c r="X50" s="733"/>
      <c r="Y50" s="555" t="s">
        <v>1796</v>
      </c>
    </row>
    <row r="51" spans="1:25" ht="39.950000000000003" customHeight="1">
      <c r="A51" s="706">
        <v>23</v>
      </c>
      <c r="B51" s="707" t="s">
        <v>120</v>
      </c>
      <c r="C51" s="708" t="s">
        <v>98</v>
      </c>
      <c r="D51" s="728" t="s">
        <v>1246</v>
      </c>
      <c r="E51" s="393">
        <v>1</v>
      </c>
      <c r="F51" s="395" t="s">
        <v>121</v>
      </c>
      <c r="G51" s="711" t="s">
        <v>1319</v>
      </c>
      <c r="H51" s="48" t="s">
        <v>1320</v>
      </c>
      <c r="I51" s="1"/>
      <c r="J51" s="715">
        <v>205.53</v>
      </c>
      <c r="K51" s="1"/>
      <c r="L51" s="1"/>
      <c r="M51" s="716" t="s">
        <v>204</v>
      </c>
      <c r="N51" s="100"/>
      <c r="O51" s="123"/>
      <c r="P51" s="123"/>
      <c r="Q51" s="123"/>
      <c r="R51" s="123"/>
      <c r="S51" s="123">
        <v>1</v>
      </c>
      <c r="T51" s="101"/>
      <c r="U51" s="101"/>
      <c r="V51" s="101"/>
      <c r="W51" s="101"/>
      <c r="X51" s="731">
        <v>62.58</v>
      </c>
      <c r="Y51" s="555" t="s">
        <v>1796</v>
      </c>
    </row>
    <row r="52" spans="1:25" ht="39.950000000000003" customHeight="1">
      <c r="A52" s="706"/>
      <c r="B52" s="707"/>
      <c r="C52" s="708"/>
      <c r="D52" s="729"/>
      <c r="E52" s="393">
        <v>2</v>
      </c>
      <c r="F52" s="395" t="s">
        <v>122</v>
      </c>
      <c r="G52" s="712"/>
      <c r="H52" s="31"/>
      <c r="I52" s="1"/>
      <c r="J52" s="715"/>
      <c r="K52" s="1"/>
      <c r="L52" s="1"/>
      <c r="M52" s="716"/>
      <c r="N52" s="100"/>
      <c r="O52" s="123"/>
      <c r="P52" s="123"/>
      <c r="Q52" s="123"/>
      <c r="R52" s="123"/>
      <c r="S52" s="123">
        <v>1</v>
      </c>
      <c r="T52" s="101"/>
      <c r="U52" s="101"/>
      <c r="V52" s="101"/>
      <c r="W52" s="101"/>
      <c r="X52" s="733"/>
      <c r="Y52" s="555" t="s">
        <v>2460</v>
      </c>
    </row>
    <row r="53" spans="1:25" ht="39.950000000000003" customHeight="1">
      <c r="A53" s="295">
        <v>24</v>
      </c>
      <c r="B53" s="230" t="s">
        <v>1912</v>
      </c>
      <c r="C53" s="335" t="s">
        <v>53</v>
      </c>
      <c r="D53" s="336" t="s">
        <v>1913</v>
      </c>
      <c r="E53" s="335">
        <v>1</v>
      </c>
      <c r="F53" s="336" t="s">
        <v>1914</v>
      </c>
      <c r="G53" s="397" t="s">
        <v>1744</v>
      </c>
      <c r="J53" s="285">
        <v>107.4</v>
      </c>
      <c r="K53" s="1"/>
      <c r="L53" s="1"/>
      <c r="M53" s="219"/>
      <c r="N53" s="100"/>
      <c r="O53" s="1"/>
      <c r="P53" s="100"/>
      <c r="Q53" s="100"/>
      <c r="R53" s="100"/>
      <c r="S53" s="1"/>
      <c r="T53" s="1"/>
      <c r="U53" s="1"/>
      <c r="V53" s="1"/>
      <c r="W53" s="1"/>
      <c r="X53" s="592"/>
      <c r="Y53" s="97"/>
    </row>
    <row r="54" spans="1:25" ht="39.950000000000003" customHeight="1">
      <c r="A54" s="290">
        <v>25</v>
      </c>
      <c r="B54" s="231" t="s">
        <v>1925</v>
      </c>
      <c r="C54" s="380" t="s">
        <v>1926</v>
      </c>
      <c r="D54" s="353" t="s">
        <v>1226</v>
      </c>
      <c r="E54" s="380">
        <v>1</v>
      </c>
      <c r="F54" s="340" t="s">
        <v>1927</v>
      </c>
      <c r="G54" s="399" t="s">
        <v>1928</v>
      </c>
      <c r="J54" s="283">
        <v>104.18</v>
      </c>
      <c r="K54" s="38"/>
      <c r="L54" s="38"/>
      <c r="M54" s="218"/>
      <c r="N54" s="222"/>
      <c r="O54" s="123"/>
      <c r="P54" s="123"/>
      <c r="Q54" s="123"/>
      <c r="R54" s="123"/>
      <c r="S54" s="123">
        <v>1</v>
      </c>
      <c r="T54" s="38"/>
      <c r="U54" s="38"/>
      <c r="V54" s="38"/>
      <c r="W54" s="38"/>
      <c r="X54" s="592">
        <v>17.97</v>
      </c>
      <c r="Y54" s="228"/>
    </row>
    <row r="55" spans="1:25" ht="39.950000000000003" customHeight="1">
      <c r="A55" s="683">
        <v>26</v>
      </c>
      <c r="B55" s="677" t="s">
        <v>1929</v>
      </c>
      <c r="C55" s="678" t="s">
        <v>53</v>
      </c>
      <c r="D55" s="679" t="s">
        <v>1913</v>
      </c>
      <c r="E55" s="335">
        <v>1</v>
      </c>
      <c r="F55" s="77" t="s">
        <v>1930</v>
      </c>
      <c r="G55" s="680" t="s">
        <v>1931</v>
      </c>
      <c r="H55" s="1"/>
      <c r="I55" s="1"/>
      <c r="J55" s="731">
        <v>328.93</v>
      </c>
      <c r="K55" s="1"/>
      <c r="L55" s="1"/>
      <c r="M55" s="219"/>
      <c r="N55" s="100">
        <v>1</v>
      </c>
      <c r="O55" s="1"/>
      <c r="P55" s="100"/>
      <c r="Q55" s="100"/>
      <c r="R55" s="100"/>
      <c r="S55" s="1"/>
      <c r="T55" s="1"/>
      <c r="U55" s="1"/>
      <c r="V55" s="1"/>
      <c r="W55" s="1"/>
      <c r="X55" s="731">
        <v>39.67</v>
      </c>
      <c r="Y55" s="97"/>
    </row>
    <row r="56" spans="1:25" ht="39.950000000000003" customHeight="1">
      <c r="A56" s="683"/>
      <c r="B56" s="677"/>
      <c r="C56" s="678"/>
      <c r="D56" s="679"/>
      <c r="E56" s="335">
        <v>2</v>
      </c>
      <c r="F56" s="77" t="s">
        <v>1932</v>
      </c>
      <c r="G56" s="681"/>
      <c r="H56" s="1"/>
      <c r="I56" s="1"/>
      <c r="J56" s="732"/>
      <c r="K56" s="1"/>
      <c r="L56" s="1"/>
      <c r="M56" s="219"/>
      <c r="N56" s="100"/>
      <c r="O56" s="212"/>
      <c r="P56" s="310">
        <v>1</v>
      </c>
      <c r="Q56" s="100"/>
      <c r="R56" s="100"/>
      <c r="S56" s="1"/>
      <c r="T56" s="1"/>
      <c r="U56" s="1"/>
      <c r="V56" s="1"/>
      <c r="W56" s="1"/>
      <c r="X56" s="732"/>
      <c r="Y56" s="561" t="s">
        <v>2456</v>
      </c>
    </row>
    <row r="57" spans="1:25" ht="39.950000000000003" customHeight="1">
      <c r="A57" s="683"/>
      <c r="B57" s="677"/>
      <c r="C57" s="678"/>
      <c r="D57" s="679"/>
      <c r="E57" s="335">
        <v>3</v>
      </c>
      <c r="F57" s="77" t="s">
        <v>1112</v>
      </c>
      <c r="G57" s="682"/>
      <c r="H57" s="1"/>
      <c r="I57" s="1"/>
      <c r="J57" s="733"/>
      <c r="K57" s="1"/>
      <c r="L57" s="1"/>
      <c r="M57" s="219"/>
      <c r="N57" s="100"/>
      <c r="O57" s="123"/>
      <c r="P57" s="123"/>
      <c r="Q57" s="123">
        <v>1</v>
      </c>
      <c r="R57" s="100"/>
      <c r="S57" s="1"/>
      <c r="T57" s="1"/>
      <c r="U57" s="1"/>
      <c r="V57" s="1"/>
      <c r="W57" s="1"/>
      <c r="X57" s="733"/>
      <c r="Y57" s="555" t="s">
        <v>2457</v>
      </c>
    </row>
    <row r="58" spans="1:25" ht="39.950000000000003" customHeight="1">
      <c r="A58" s="252">
        <v>27</v>
      </c>
      <c r="B58" s="230" t="s">
        <v>1933</v>
      </c>
      <c r="C58" s="335" t="s">
        <v>53</v>
      </c>
      <c r="D58" s="336" t="s">
        <v>1934</v>
      </c>
      <c r="E58" s="335">
        <v>1</v>
      </c>
      <c r="F58" s="75" t="s">
        <v>1935</v>
      </c>
      <c r="G58" s="400" t="s">
        <v>1744</v>
      </c>
      <c r="H58" s="1"/>
      <c r="I58" s="1"/>
      <c r="J58" s="299">
        <v>110.58</v>
      </c>
      <c r="K58" s="1"/>
      <c r="L58" s="1"/>
      <c r="M58" s="219"/>
      <c r="N58" s="100"/>
      <c r="O58" s="1"/>
      <c r="P58" s="100"/>
      <c r="Q58" s="100"/>
      <c r="R58" s="100"/>
      <c r="S58" s="1"/>
      <c r="T58" s="1"/>
      <c r="U58" s="1"/>
      <c r="V58" s="1"/>
      <c r="W58" s="1"/>
      <c r="X58" s="592"/>
    </row>
    <row r="59" spans="1:25" ht="39.950000000000003" customHeight="1">
      <c r="A59" s="684">
        <v>28</v>
      </c>
      <c r="B59" s="677" t="s">
        <v>1936</v>
      </c>
      <c r="C59" s="678" t="s">
        <v>53</v>
      </c>
      <c r="D59" s="336" t="s">
        <v>1224</v>
      </c>
      <c r="E59" s="335">
        <v>1</v>
      </c>
      <c r="F59" s="75" t="s">
        <v>1937</v>
      </c>
      <c r="G59" s="680" t="s">
        <v>1938</v>
      </c>
      <c r="H59" s="1"/>
      <c r="I59" s="1"/>
      <c r="J59" s="731">
        <v>220.28</v>
      </c>
      <c r="K59" s="1"/>
      <c r="L59" s="1"/>
      <c r="M59" s="219"/>
      <c r="N59" s="125"/>
      <c r="O59" s="212"/>
      <c r="P59" s="310">
        <v>1</v>
      </c>
      <c r="Q59" s="100"/>
      <c r="R59" s="100"/>
      <c r="S59" s="1"/>
      <c r="T59" s="1"/>
      <c r="U59" s="1"/>
      <c r="V59" s="1"/>
      <c r="W59" s="1"/>
      <c r="X59" s="592"/>
    </row>
    <row r="60" spans="1:25" ht="39.950000000000003" customHeight="1">
      <c r="A60" s="685"/>
      <c r="B60" s="677"/>
      <c r="C60" s="678"/>
      <c r="D60" s="336" t="s">
        <v>1939</v>
      </c>
      <c r="E60" s="335">
        <v>2</v>
      </c>
      <c r="F60" s="75" t="s">
        <v>1940</v>
      </c>
      <c r="G60" s="682"/>
      <c r="H60" s="1"/>
      <c r="I60" s="1"/>
      <c r="J60" s="733"/>
      <c r="K60" s="1"/>
      <c r="L60" s="1"/>
      <c r="M60" s="219"/>
      <c r="N60" s="288"/>
      <c r="O60" s="212"/>
      <c r="P60" s="310">
        <v>1</v>
      </c>
      <c r="Q60" s="100"/>
      <c r="R60" s="100"/>
      <c r="S60" s="1"/>
      <c r="T60" s="1"/>
      <c r="U60" s="1"/>
      <c r="V60" s="1"/>
      <c r="W60" s="1"/>
      <c r="X60" s="592">
        <v>18.989999999999998</v>
      </c>
      <c r="Y60" s="555" t="s">
        <v>2458</v>
      </c>
    </row>
    <row r="61" spans="1:25" ht="39.950000000000003" customHeight="1">
      <c r="A61" s="337">
        <v>29</v>
      </c>
      <c r="B61" s="334" t="s">
        <v>1941</v>
      </c>
      <c r="C61" s="335" t="s">
        <v>53</v>
      </c>
      <c r="D61" s="336" t="s">
        <v>1942</v>
      </c>
      <c r="E61" s="335">
        <v>1</v>
      </c>
      <c r="F61" s="75" t="s">
        <v>1943</v>
      </c>
      <c r="G61" s="401" t="s">
        <v>2442</v>
      </c>
      <c r="H61" s="1"/>
      <c r="I61" s="1"/>
      <c r="J61" s="352">
        <v>110.42</v>
      </c>
      <c r="K61" s="1"/>
      <c r="L61" s="1"/>
      <c r="M61" s="352"/>
      <c r="N61" s="312">
        <v>1</v>
      </c>
      <c r="O61" s="1"/>
      <c r="P61" s="312"/>
      <c r="Q61" s="312"/>
      <c r="R61" s="312"/>
      <c r="S61" s="1"/>
      <c r="T61" s="1"/>
      <c r="U61" s="1"/>
      <c r="V61" s="1"/>
      <c r="W61" s="1"/>
      <c r="X61" s="592"/>
      <c r="Y61" s="555" t="s">
        <v>1775</v>
      </c>
    </row>
    <row r="62" spans="1:25" ht="20.100000000000001" customHeight="1">
      <c r="A62" s="337"/>
      <c r="B62" s="69" t="s">
        <v>206</v>
      </c>
      <c r="C62" s="69"/>
      <c r="D62" s="69"/>
      <c r="E62" s="69">
        <f>E8+E9+E11+E12+E15+E16+E21+E23+E24+E25+E27+E29+E31+E36+E37+E39+E41+E42+E43+E46+E48+E50+E52+E53+E54+E57+E58+E60+E61</f>
        <v>54</v>
      </c>
      <c r="F62" s="352"/>
      <c r="G62" s="44"/>
      <c r="H62" s="352"/>
      <c r="I62" s="352"/>
      <c r="J62" s="69">
        <f>SUM(J8:J52)</f>
        <v>4803.6399999999994</v>
      </c>
      <c r="K62" s="352"/>
      <c r="L62" s="352"/>
      <c r="M62" s="352"/>
      <c r="N62" s="69">
        <f>SUM(N8:N61)</f>
        <v>10</v>
      </c>
      <c r="O62" s="69">
        <f t="shared" ref="O62:X62" si="0">SUM(O8:O61)</f>
        <v>0</v>
      </c>
      <c r="P62" s="69">
        <f t="shared" si="0"/>
        <v>8</v>
      </c>
      <c r="Q62" s="69">
        <f t="shared" si="0"/>
        <v>2</v>
      </c>
      <c r="R62" s="69">
        <f t="shared" si="0"/>
        <v>0</v>
      </c>
      <c r="S62" s="69">
        <f t="shared" si="0"/>
        <v>13</v>
      </c>
      <c r="T62" s="69">
        <f>SUM(T8:T61)</f>
        <v>0</v>
      </c>
      <c r="U62" s="69">
        <f t="shared" si="0"/>
        <v>10</v>
      </c>
      <c r="V62" s="69">
        <f>SUM(V8:V61)</f>
        <v>9</v>
      </c>
      <c r="W62" s="69">
        <f t="shared" si="0"/>
        <v>0</v>
      </c>
      <c r="X62" s="69">
        <f t="shared" si="0"/>
        <v>1442.3600000000001</v>
      </c>
      <c r="Y62" s="96"/>
    </row>
  </sheetData>
  <mergeCells count="158">
    <mergeCell ref="J55:J57"/>
    <mergeCell ref="J59:J6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8:X39"/>
    <mergeCell ref="X40:X41"/>
    <mergeCell ref="M49:M50"/>
    <mergeCell ref="J44:J46"/>
    <mergeCell ref="M44:M46"/>
    <mergeCell ref="M38:M39"/>
    <mergeCell ref="M30:M31"/>
    <mergeCell ref="M26:M27"/>
    <mergeCell ref="X26:X27"/>
    <mergeCell ref="X32:X36"/>
    <mergeCell ref="X55:X57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B55:B57"/>
    <mergeCell ref="C55:C57"/>
    <mergeCell ref="D55:D57"/>
    <mergeCell ref="G55:G57"/>
    <mergeCell ref="B59:B60"/>
    <mergeCell ref="C59:C60"/>
    <mergeCell ref="G59:G60"/>
    <mergeCell ref="A55:A57"/>
    <mergeCell ref="A59:A60"/>
  </mergeCells>
  <pageMargins left="0.118110236220472" right="0" top="0.118110236220472" bottom="0.15748031496063" header="0.118110236220472" footer="0.118110236220472"/>
  <pageSetup paperSize="9" scale="82" orientation="landscape" r:id="rId1"/>
  <headerFooter differentOddEven="1" scaleWithDoc="0" alignWithMargins="0">
    <firstFooter>&amp;C3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76"/>
  <sheetViews>
    <sheetView showGridLines="0" view="pageBreakPreview" zoomScale="87" zoomScaleSheetLayoutView="87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Y11" sqref="Y11"/>
    </sheetView>
  </sheetViews>
  <sheetFormatPr defaultRowHeight="15"/>
  <cols>
    <col min="1" max="1" width="3.85546875" customWidth="1"/>
    <col min="2" max="2" width="11.5703125" style="36" customWidth="1"/>
    <col min="3" max="3" width="8.7109375" style="36" customWidth="1"/>
    <col min="4" max="4" width="11.140625" style="9" customWidth="1"/>
    <col min="5" max="5" width="4.140625" customWidth="1"/>
    <col min="6" max="6" width="28.140625" customWidth="1"/>
    <col min="7" max="7" width="25.7109375" style="117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1" customWidth="1"/>
    <col min="14" max="14" width="3.7109375" hidden="1" customWidth="1"/>
    <col min="15" max="15" width="4.7109375" customWidth="1"/>
    <col min="16" max="18" width="4.7109375" style="10" customWidth="1"/>
    <col min="19" max="23" width="4.7109375" customWidth="1"/>
    <col min="24" max="24" width="8.42578125" style="12" customWidth="1"/>
    <col min="25" max="25" width="14.42578125" style="98" customWidth="1"/>
  </cols>
  <sheetData>
    <row r="1" spans="1:25">
      <c r="A1" s="686" t="s">
        <v>18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8"/>
    </row>
    <row r="2" spans="1:25" ht="15" customHeight="1">
      <c r="A2" s="689" t="s">
        <v>1772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1"/>
    </row>
    <row r="3" spans="1:25">
      <c r="A3" s="692" t="s">
        <v>1830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4"/>
      <c r="X3" s="695" t="str">
        <f>Summary!V3</f>
        <v>Date:-30.04.2015</v>
      </c>
      <c r="Y3" s="696"/>
    </row>
    <row r="4" spans="1:25" s="11" customFormat="1" ht="34.5" customHeight="1">
      <c r="A4" s="697" t="s">
        <v>1852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ht="18" customHeight="1">
      <c r="A5" s="664" t="s">
        <v>0</v>
      </c>
      <c r="B5" s="665" t="s">
        <v>1</v>
      </c>
      <c r="C5" s="665" t="s">
        <v>2</v>
      </c>
      <c r="D5" s="665" t="s">
        <v>3</v>
      </c>
      <c r="E5" s="664" t="s">
        <v>0</v>
      </c>
      <c r="F5" s="664" t="s">
        <v>4</v>
      </c>
      <c r="G5" s="665" t="s">
        <v>5</v>
      </c>
      <c r="H5" s="655" t="s">
        <v>209</v>
      </c>
      <c r="I5" s="664" t="s">
        <v>207</v>
      </c>
      <c r="J5" s="655" t="s">
        <v>208</v>
      </c>
      <c r="K5" s="655" t="s">
        <v>31</v>
      </c>
      <c r="L5" s="664" t="s">
        <v>19</v>
      </c>
      <c r="M5" s="655" t="s">
        <v>32</v>
      </c>
      <c r="N5" s="705" t="s">
        <v>15</v>
      </c>
      <c r="O5" s="705"/>
      <c r="P5" s="705"/>
      <c r="Q5" s="705"/>
      <c r="R5" s="705"/>
      <c r="S5" s="705"/>
      <c r="T5" s="705"/>
      <c r="U5" s="705"/>
      <c r="V5" s="705"/>
      <c r="W5" s="705"/>
      <c r="X5" s="702" t="s">
        <v>20</v>
      </c>
      <c r="Y5" s="702" t="s">
        <v>13</v>
      </c>
    </row>
    <row r="6" spans="1:25" ht="26.25" customHeight="1">
      <c r="A6" s="664"/>
      <c r="B6" s="665"/>
      <c r="C6" s="665"/>
      <c r="D6" s="665"/>
      <c r="E6" s="664"/>
      <c r="F6" s="664"/>
      <c r="G6" s="665"/>
      <c r="H6" s="701"/>
      <c r="I6" s="664"/>
      <c r="J6" s="701"/>
      <c r="K6" s="701"/>
      <c r="L6" s="664"/>
      <c r="M6" s="701"/>
      <c r="N6" s="664" t="s">
        <v>6</v>
      </c>
      <c r="O6" s="746" t="s">
        <v>2441</v>
      </c>
      <c r="P6" s="747" t="s">
        <v>9</v>
      </c>
      <c r="Q6" s="747" t="s">
        <v>8</v>
      </c>
      <c r="R6" s="747" t="s">
        <v>16</v>
      </c>
      <c r="S6" s="747"/>
      <c r="T6" s="747" t="s">
        <v>17</v>
      </c>
      <c r="U6" s="747"/>
      <c r="V6" s="747" t="s">
        <v>12</v>
      </c>
      <c r="W6" s="747" t="s">
        <v>7</v>
      </c>
      <c r="X6" s="703"/>
      <c r="Y6" s="703"/>
    </row>
    <row r="7" spans="1:25" ht="33" customHeight="1">
      <c r="A7" s="664"/>
      <c r="B7" s="665"/>
      <c r="C7" s="665"/>
      <c r="D7" s="665"/>
      <c r="E7" s="664"/>
      <c r="F7" s="664"/>
      <c r="G7" s="665"/>
      <c r="H7" s="656"/>
      <c r="I7" s="664"/>
      <c r="J7" s="656"/>
      <c r="K7" s="656"/>
      <c r="L7" s="664"/>
      <c r="M7" s="656"/>
      <c r="N7" s="664"/>
      <c r="O7" s="746"/>
      <c r="P7" s="747"/>
      <c r="Q7" s="747"/>
      <c r="R7" s="385" t="s">
        <v>10</v>
      </c>
      <c r="S7" s="385" t="s">
        <v>11</v>
      </c>
      <c r="T7" s="385" t="s">
        <v>10</v>
      </c>
      <c r="U7" s="385" t="s">
        <v>11</v>
      </c>
      <c r="V7" s="747"/>
      <c r="W7" s="747"/>
      <c r="X7" s="704"/>
      <c r="Y7" s="704"/>
    </row>
    <row r="8" spans="1:25" ht="35.1" customHeight="1">
      <c r="A8" s="745">
        <v>1</v>
      </c>
      <c r="B8" s="743" t="s">
        <v>2454</v>
      </c>
      <c r="C8" s="744" t="s">
        <v>123</v>
      </c>
      <c r="D8" s="757" t="s">
        <v>1247</v>
      </c>
      <c r="E8" s="393">
        <v>1</v>
      </c>
      <c r="F8" s="394" t="s">
        <v>124</v>
      </c>
      <c r="G8" s="753" t="s">
        <v>1793</v>
      </c>
      <c r="H8" s="29"/>
      <c r="I8" s="1"/>
      <c r="J8" s="715">
        <v>208.93</v>
      </c>
      <c r="K8" s="1"/>
      <c r="L8" s="1"/>
      <c r="M8" s="716" t="s">
        <v>204</v>
      </c>
      <c r="N8" s="1"/>
      <c r="O8" s="123"/>
      <c r="P8" s="123"/>
      <c r="Q8" s="123"/>
      <c r="R8" s="123"/>
      <c r="S8" s="123"/>
      <c r="T8" s="123">
        <v>1</v>
      </c>
      <c r="U8" s="1"/>
      <c r="V8" s="101"/>
      <c r="W8" s="101"/>
      <c r="X8" s="734">
        <v>41.98</v>
      </c>
      <c r="Y8" s="313"/>
    </row>
    <row r="9" spans="1:25" ht="35.1" customHeight="1">
      <c r="A9" s="745"/>
      <c r="B9" s="743"/>
      <c r="C9" s="744"/>
      <c r="D9" s="758"/>
      <c r="E9" s="393">
        <v>2</v>
      </c>
      <c r="F9" s="394" t="s">
        <v>125</v>
      </c>
      <c r="G9" s="754"/>
      <c r="H9" s="31"/>
      <c r="I9" s="1"/>
      <c r="J9" s="715"/>
      <c r="K9" s="1"/>
      <c r="L9" s="1"/>
      <c r="M9" s="716"/>
      <c r="N9" s="1"/>
      <c r="O9" s="102"/>
      <c r="P9" s="102"/>
      <c r="Q9" s="102"/>
      <c r="R9" s="102">
        <v>1</v>
      </c>
      <c r="S9" s="101"/>
      <c r="T9" s="101"/>
      <c r="U9" s="101"/>
      <c r="V9" s="101"/>
      <c r="W9" s="101"/>
      <c r="X9" s="735"/>
      <c r="Y9" s="313"/>
    </row>
    <row r="10" spans="1:25" ht="35.1" customHeight="1">
      <c r="A10" s="745">
        <v>2</v>
      </c>
      <c r="B10" s="743" t="s">
        <v>126</v>
      </c>
      <c r="C10" s="744" t="s">
        <v>123</v>
      </c>
      <c r="D10" s="757" t="s">
        <v>1248</v>
      </c>
      <c r="E10" s="393">
        <v>1</v>
      </c>
      <c r="F10" s="394" t="s">
        <v>127</v>
      </c>
      <c r="G10" s="753" t="s">
        <v>1322</v>
      </c>
      <c r="H10" s="48" t="s">
        <v>1321</v>
      </c>
      <c r="I10" s="1"/>
      <c r="J10" s="715">
        <v>209.97</v>
      </c>
      <c r="K10" s="1"/>
      <c r="L10" s="1"/>
      <c r="M10" s="716" t="s">
        <v>204</v>
      </c>
      <c r="N10" s="541">
        <v>1</v>
      </c>
      <c r="O10" s="101"/>
      <c r="P10" s="101"/>
      <c r="Q10" s="101"/>
      <c r="R10" s="101"/>
      <c r="S10" s="101"/>
      <c r="T10" s="101"/>
      <c r="U10" s="101"/>
      <c r="V10" s="101"/>
      <c r="W10" s="101"/>
      <c r="X10" s="299"/>
      <c r="Y10" s="130" t="s">
        <v>1815</v>
      </c>
    </row>
    <row r="11" spans="1:25" ht="35.1" customHeight="1">
      <c r="A11" s="745"/>
      <c r="B11" s="743"/>
      <c r="C11" s="744"/>
      <c r="D11" s="758"/>
      <c r="E11" s="393">
        <v>2</v>
      </c>
      <c r="F11" s="394" t="s">
        <v>128</v>
      </c>
      <c r="G11" s="754"/>
      <c r="H11" s="31"/>
      <c r="I11" s="1"/>
      <c r="J11" s="715"/>
      <c r="K11" s="1"/>
      <c r="L11" s="1"/>
      <c r="M11" s="716"/>
      <c r="N11" s="1"/>
      <c r="O11" s="102"/>
      <c r="P11" s="102">
        <v>1</v>
      </c>
      <c r="R11" s="101"/>
      <c r="S11" s="101"/>
      <c r="T11" s="101"/>
      <c r="U11" s="101"/>
      <c r="V11" s="101"/>
      <c r="W11" s="101"/>
      <c r="X11" s="299"/>
      <c r="Y11" s="130"/>
    </row>
    <row r="12" spans="1:25" ht="35.1" customHeight="1">
      <c r="A12" s="745">
        <v>3</v>
      </c>
      <c r="B12" s="743" t="s">
        <v>129</v>
      </c>
      <c r="C12" s="744" t="s">
        <v>123</v>
      </c>
      <c r="D12" s="757" t="s">
        <v>1249</v>
      </c>
      <c r="E12" s="393">
        <v>1</v>
      </c>
      <c r="F12" s="394" t="s">
        <v>130</v>
      </c>
      <c r="G12" s="753" t="s">
        <v>1323</v>
      </c>
      <c r="H12" s="48" t="s">
        <v>1324</v>
      </c>
      <c r="I12" s="1"/>
      <c r="J12" s="715">
        <v>414.24</v>
      </c>
      <c r="K12" s="1"/>
      <c r="L12" s="1"/>
      <c r="M12" s="716" t="s">
        <v>204</v>
      </c>
      <c r="N12" s="1"/>
      <c r="O12" s="102"/>
      <c r="P12" s="102"/>
      <c r="Q12" s="102"/>
      <c r="R12" s="102"/>
      <c r="S12" s="102"/>
      <c r="T12" s="102"/>
      <c r="U12" s="102">
        <v>1</v>
      </c>
      <c r="V12" s="101"/>
      <c r="W12" s="101"/>
      <c r="X12" s="734">
        <v>199.03</v>
      </c>
      <c r="Y12" s="313"/>
    </row>
    <row r="13" spans="1:25" ht="35.1" customHeight="1">
      <c r="A13" s="745"/>
      <c r="B13" s="743"/>
      <c r="C13" s="744"/>
      <c r="D13" s="762"/>
      <c r="E13" s="393">
        <v>2</v>
      </c>
      <c r="F13" s="394" t="s">
        <v>131</v>
      </c>
      <c r="G13" s="755"/>
      <c r="H13" s="32"/>
      <c r="I13" s="1"/>
      <c r="J13" s="715"/>
      <c r="K13" s="1"/>
      <c r="L13" s="1"/>
      <c r="M13" s="716"/>
      <c r="N13" s="1"/>
      <c r="O13" s="123"/>
      <c r="P13" s="123"/>
      <c r="Q13" s="123"/>
      <c r="R13" s="123"/>
      <c r="S13" s="123"/>
      <c r="T13" s="123"/>
      <c r="U13" s="123"/>
      <c r="V13" s="123">
        <v>1</v>
      </c>
      <c r="W13" s="101"/>
      <c r="X13" s="767"/>
      <c r="Y13" s="313" t="s">
        <v>1813</v>
      </c>
    </row>
    <row r="14" spans="1:25" ht="35.1" customHeight="1">
      <c r="A14" s="745"/>
      <c r="B14" s="743"/>
      <c r="C14" s="744"/>
      <c r="D14" s="762"/>
      <c r="E14" s="393">
        <v>3</v>
      </c>
      <c r="F14" s="394" t="s">
        <v>132</v>
      </c>
      <c r="G14" s="755"/>
      <c r="H14" s="32"/>
      <c r="I14" s="1"/>
      <c r="J14" s="715"/>
      <c r="K14" s="1"/>
      <c r="L14" s="1"/>
      <c r="M14" s="716"/>
      <c r="N14" s="541">
        <v>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767"/>
      <c r="Y14" s="313" t="s">
        <v>1757</v>
      </c>
    </row>
    <row r="15" spans="1:25" ht="35.1" customHeight="1">
      <c r="A15" s="745"/>
      <c r="B15" s="743"/>
      <c r="C15" s="744"/>
      <c r="D15" s="758"/>
      <c r="E15" s="393">
        <v>4</v>
      </c>
      <c r="F15" s="394" t="s">
        <v>133</v>
      </c>
      <c r="G15" s="754"/>
      <c r="H15" s="31"/>
      <c r="I15" s="1"/>
      <c r="J15" s="715"/>
      <c r="K15" s="1"/>
      <c r="L15" s="1"/>
      <c r="M15" s="716"/>
      <c r="N15" s="1"/>
      <c r="O15" s="123"/>
      <c r="P15" s="123"/>
      <c r="Q15" s="123"/>
      <c r="R15" s="123"/>
      <c r="S15" s="123"/>
      <c r="T15" s="123"/>
      <c r="U15" s="123"/>
      <c r="V15" s="123">
        <v>1</v>
      </c>
      <c r="W15" s="101"/>
      <c r="X15" s="735"/>
      <c r="Y15" s="313" t="s">
        <v>1814</v>
      </c>
    </row>
    <row r="16" spans="1:25" ht="35.1" customHeight="1">
      <c r="A16" s="745">
        <v>4</v>
      </c>
      <c r="B16" s="743" t="s">
        <v>134</v>
      </c>
      <c r="C16" s="744" t="s">
        <v>123</v>
      </c>
      <c r="D16" s="757" t="s">
        <v>1250</v>
      </c>
      <c r="E16" s="393">
        <v>1</v>
      </c>
      <c r="F16" s="394" t="s">
        <v>135</v>
      </c>
      <c r="G16" s="766" t="s">
        <v>1273</v>
      </c>
      <c r="H16" s="29"/>
      <c r="I16" s="1"/>
      <c r="J16" s="715">
        <v>206.54</v>
      </c>
      <c r="K16" s="1"/>
      <c r="L16" s="1"/>
      <c r="M16" s="716" t="s">
        <v>204</v>
      </c>
      <c r="N16" s="1"/>
      <c r="O16" s="123"/>
      <c r="P16" s="123"/>
      <c r="Q16" s="123">
        <v>1</v>
      </c>
      <c r="R16" s="101"/>
      <c r="S16" s="101"/>
      <c r="T16" s="101"/>
      <c r="U16" s="101"/>
      <c r="V16" s="101"/>
      <c r="W16" s="101"/>
      <c r="X16" s="299"/>
      <c r="Y16" s="313"/>
    </row>
    <row r="17" spans="1:25" ht="35.1" customHeight="1">
      <c r="A17" s="745"/>
      <c r="B17" s="743"/>
      <c r="C17" s="744"/>
      <c r="D17" s="758"/>
      <c r="E17" s="393">
        <v>2</v>
      </c>
      <c r="F17" s="394" t="s">
        <v>136</v>
      </c>
      <c r="G17" s="766"/>
      <c r="H17" s="31"/>
      <c r="I17" s="1"/>
      <c r="J17" s="715"/>
      <c r="K17" s="1"/>
      <c r="L17" s="1"/>
      <c r="M17" s="716"/>
      <c r="N17" s="550">
        <v>1</v>
      </c>
      <c r="O17" s="102"/>
      <c r="P17" s="102">
        <v>1</v>
      </c>
      <c r="R17" s="101"/>
      <c r="S17" s="101"/>
      <c r="T17" s="101"/>
      <c r="U17" s="101"/>
      <c r="V17" s="101"/>
      <c r="W17" s="101"/>
      <c r="X17" s="299"/>
      <c r="Y17" s="313"/>
    </row>
    <row r="18" spans="1:25" ht="35.1" customHeight="1">
      <c r="A18" s="317">
        <v>5</v>
      </c>
      <c r="B18" s="314" t="s">
        <v>2318</v>
      </c>
      <c r="C18" s="744" t="s">
        <v>123</v>
      </c>
      <c r="D18" s="757" t="s">
        <v>1251</v>
      </c>
      <c r="E18" s="393">
        <v>1</v>
      </c>
      <c r="F18" s="394" t="s">
        <v>137</v>
      </c>
      <c r="G18" s="403" t="s">
        <v>1280</v>
      </c>
      <c r="H18" s="33"/>
      <c r="I18" s="1"/>
      <c r="J18" s="759">
        <v>419.01</v>
      </c>
      <c r="K18" s="1"/>
      <c r="L18" s="1"/>
      <c r="M18" s="716" t="s">
        <v>204</v>
      </c>
      <c r="N18" s="550"/>
      <c r="O18" s="102"/>
      <c r="P18" s="102">
        <v>1</v>
      </c>
      <c r="Q18" s="101"/>
      <c r="R18" s="101"/>
      <c r="S18" s="101"/>
      <c r="T18" s="101"/>
      <c r="U18" s="101"/>
      <c r="V18" s="101"/>
      <c r="W18" s="101"/>
      <c r="X18" s="299"/>
      <c r="Y18" s="313"/>
    </row>
    <row r="19" spans="1:25" ht="35.1" customHeight="1">
      <c r="A19" s="317">
        <v>6</v>
      </c>
      <c r="B19" s="314" t="s">
        <v>2319</v>
      </c>
      <c r="C19" s="744"/>
      <c r="D19" s="762"/>
      <c r="E19" s="393">
        <v>1</v>
      </c>
      <c r="F19" s="394" t="s">
        <v>138</v>
      </c>
      <c r="G19" s="403" t="s">
        <v>2322</v>
      </c>
      <c r="H19" s="34"/>
      <c r="I19" s="1"/>
      <c r="J19" s="760"/>
      <c r="K19" s="1"/>
      <c r="L19" s="1"/>
      <c r="M19" s="716"/>
      <c r="N19" s="550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299"/>
      <c r="Y19" s="313" t="s">
        <v>1741</v>
      </c>
    </row>
    <row r="20" spans="1:25" ht="35.1" customHeight="1">
      <c r="A20" s="317">
        <v>7</v>
      </c>
      <c r="B20" s="314" t="s">
        <v>2320</v>
      </c>
      <c r="C20" s="744"/>
      <c r="D20" s="762"/>
      <c r="E20" s="393">
        <v>1</v>
      </c>
      <c r="F20" s="394" t="s">
        <v>139</v>
      </c>
      <c r="G20" s="403" t="s">
        <v>1743</v>
      </c>
      <c r="H20" s="34"/>
      <c r="I20" s="1"/>
      <c r="J20" s="760"/>
      <c r="K20" s="1"/>
      <c r="L20" s="1"/>
      <c r="M20" s="716"/>
      <c r="N20" s="550"/>
      <c r="O20" s="102"/>
      <c r="P20" s="102"/>
      <c r="Q20" s="102"/>
      <c r="R20" s="102"/>
      <c r="S20" s="102">
        <v>1</v>
      </c>
      <c r="U20" s="101"/>
      <c r="V20" s="101"/>
      <c r="W20" s="101"/>
      <c r="X20" s="299">
        <v>25.71</v>
      </c>
      <c r="Y20" s="313" t="s">
        <v>2488</v>
      </c>
    </row>
    <row r="21" spans="1:25" ht="35.1" customHeight="1">
      <c r="A21" s="317">
        <v>8</v>
      </c>
      <c r="B21" s="314" t="s">
        <v>2321</v>
      </c>
      <c r="C21" s="744"/>
      <c r="D21" s="758"/>
      <c r="E21" s="393">
        <v>1</v>
      </c>
      <c r="F21" s="394" t="s">
        <v>140</v>
      </c>
      <c r="G21" s="403" t="s">
        <v>2323</v>
      </c>
      <c r="H21" s="35"/>
      <c r="I21" s="1"/>
      <c r="J21" s="761"/>
      <c r="K21" s="1"/>
      <c r="L21" s="1"/>
      <c r="M21" s="716"/>
      <c r="N21" s="550">
        <v>1</v>
      </c>
      <c r="O21" s="102"/>
      <c r="P21" s="102">
        <v>1</v>
      </c>
      <c r="Q21" s="101"/>
      <c r="R21" s="101"/>
      <c r="S21" s="101"/>
      <c r="T21" s="101"/>
      <c r="U21" s="101"/>
      <c r="V21" s="101"/>
      <c r="W21" s="101"/>
      <c r="X21" s="299"/>
      <c r="Y21" s="313"/>
    </row>
    <row r="22" spans="1:25" ht="35.1" customHeight="1">
      <c r="A22" s="24">
        <v>9</v>
      </c>
      <c r="B22" s="19" t="s">
        <v>141</v>
      </c>
      <c r="C22" s="356" t="s">
        <v>123</v>
      </c>
      <c r="D22" s="75" t="s">
        <v>1252</v>
      </c>
      <c r="E22" s="393">
        <v>1</v>
      </c>
      <c r="F22" s="394" t="s">
        <v>142</v>
      </c>
      <c r="G22" s="227" t="s">
        <v>1274</v>
      </c>
      <c r="H22" s="25"/>
      <c r="I22" s="1"/>
      <c r="J22" s="324">
        <v>103.43</v>
      </c>
      <c r="K22" s="1"/>
      <c r="L22" s="1"/>
      <c r="M22" s="50" t="s">
        <v>204</v>
      </c>
      <c r="N22" s="1"/>
      <c r="O22" s="123"/>
      <c r="P22" s="123"/>
      <c r="Q22" s="123"/>
      <c r="R22" s="123"/>
      <c r="S22" s="123"/>
      <c r="T22" s="123"/>
      <c r="U22" s="123"/>
      <c r="V22" s="123">
        <v>1</v>
      </c>
      <c r="W22" s="101"/>
      <c r="X22" s="299">
        <v>66.05</v>
      </c>
      <c r="Y22" s="313"/>
    </row>
    <row r="23" spans="1:25" ht="35.1" customHeight="1">
      <c r="A23" s="24">
        <v>10</v>
      </c>
      <c r="B23" s="19" t="s">
        <v>143</v>
      </c>
      <c r="C23" s="356" t="s">
        <v>123</v>
      </c>
      <c r="D23" s="75" t="s">
        <v>1253</v>
      </c>
      <c r="E23" s="393">
        <v>1</v>
      </c>
      <c r="F23" s="394" t="s">
        <v>144</v>
      </c>
      <c r="G23" s="365" t="s">
        <v>1275</v>
      </c>
      <c r="H23" s="25"/>
      <c r="I23" s="1"/>
      <c r="J23" s="324">
        <v>103.43</v>
      </c>
      <c r="K23" s="1"/>
      <c r="L23" s="1"/>
      <c r="M23" s="50" t="s">
        <v>204</v>
      </c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299"/>
      <c r="Y23" s="313" t="s">
        <v>1778</v>
      </c>
    </row>
    <row r="24" spans="1:25" ht="35.1" customHeight="1">
      <c r="A24" s="745">
        <v>11</v>
      </c>
      <c r="B24" s="743" t="s">
        <v>145</v>
      </c>
      <c r="C24" s="744" t="s">
        <v>123</v>
      </c>
      <c r="D24" s="757" t="s">
        <v>1254</v>
      </c>
      <c r="E24" s="393">
        <v>1</v>
      </c>
      <c r="F24" s="394" t="s">
        <v>146</v>
      </c>
      <c r="G24" s="753" t="s">
        <v>1276</v>
      </c>
      <c r="H24" s="29"/>
      <c r="I24" s="1"/>
      <c r="J24" s="715">
        <v>308.31</v>
      </c>
      <c r="K24" s="1"/>
      <c r="L24" s="1"/>
      <c r="M24" s="716" t="s">
        <v>204</v>
      </c>
      <c r="N24" s="1"/>
      <c r="O24" s="123"/>
      <c r="P24" s="123"/>
      <c r="Q24" s="123"/>
      <c r="R24" s="123"/>
      <c r="S24" s="123"/>
      <c r="T24" s="123"/>
      <c r="U24" s="123"/>
      <c r="V24" s="123">
        <v>1</v>
      </c>
      <c r="W24" s="101"/>
      <c r="X24" s="734">
        <v>219.14</v>
      </c>
      <c r="Y24" s="313"/>
    </row>
    <row r="25" spans="1:25" ht="35.1" customHeight="1">
      <c r="A25" s="745"/>
      <c r="B25" s="743"/>
      <c r="C25" s="744"/>
      <c r="D25" s="762"/>
      <c r="E25" s="393">
        <v>2</v>
      </c>
      <c r="F25" s="394" t="s">
        <v>147</v>
      </c>
      <c r="G25" s="755"/>
      <c r="H25" s="32"/>
      <c r="I25" s="1"/>
      <c r="J25" s="715"/>
      <c r="K25" s="1"/>
      <c r="L25" s="1"/>
      <c r="M25" s="716"/>
      <c r="N25" s="1"/>
      <c r="O25" s="123"/>
      <c r="P25" s="123"/>
      <c r="Q25" s="123"/>
      <c r="R25" s="123"/>
      <c r="S25" s="123"/>
      <c r="T25" s="123"/>
      <c r="U25" s="123"/>
      <c r="V25" s="123">
        <v>1</v>
      </c>
      <c r="W25" s="101"/>
      <c r="X25" s="767"/>
      <c r="Y25" s="313"/>
    </row>
    <row r="26" spans="1:25" ht="35.1" customHeight="1">
      <c r="A26" s="745"/>
      <c r="B26" s="743"/>
      <c r="C26" s="744"/>
      <c r="D26" s="758"/>
      <c r="E26" s="393">
        <v>3</v>
      </c>
      <c r="F26" s="394" t="s">
        <v>148</v>
      </c>
      <c r="G26" s="754"/>
      <c r="H26" s="31"/>
      <c r="I26" s="1"/>
      <c r="J26" s="715"/>
      <c r="K26" s="1"/>
      <c r="L26" s="1"/>
      <c r="M26" s="716"/>
      <c r="N26" s="1"/>
      <c r="O26" s="123"/>
      <c r="P26" s="123"/>
      <c r="Q26" s="123"/>
      <c r="R26" s="123"/>
      <c r="S26" s="123"/>
      <c r="T26" s="123"/>
      <c r="U26" s="123"/>
      <c r="V26" s="123">
        <v>1</v>
      </c>
      <c r="W26" s="101"/>
      <c r="X26" s="735"/>
      <c r="Y26" s="313"/>
    </row>
    <row r="27" spans="1:25" ht="35.1" customHeight="1">
      <c r="A27" s="745">
        <v>12</v>
      </c>
      <c r="B27" s="743" t="s">
        <v>149</v>
      </c>
      <c r="C27" s="744" t="s">
        <v>123</v>
      </c>
      <c r="D27" s="757" t="s">
        <v>1255</v>
      </c>
      <c r="E27" s="393">
        <v>1</v>
      </c>
      <c r="F27" s="394" t="s">
        <v>150</v>
      </c>
      <c r="G27" s="753" t="s">
        <v>2455</v>
      </c>
      <c r="H27" s="29"/>
      <c r="I27" s="1"/>
      <c r="J27" s="715">
        <v>309.39999999999998</v>
      </c>
      <c r="K27" s="1"/>
      <c r="L27" s="1"/>
      <c r="M27" s="716" t="s">
        <v>204</v>
      </c>
      <c r="N27" s="1"/>
      <c r="O27" s="123"/>
      <c r="P27" s="123"/>
      <c r="Q27" s="123"/>
      <c r="R27" s="123"/>
      <c r="S27" s="123"/>
      <c r="T27" s="123"/>
      <c r="U27" s="123"/>
      <c r="V27" s="123">
        <v>1</v>
      </c>
      <c r="W27" s="101"/>
      <c r="X27" s="734">
        <v>189.94</v>
      </c>
      <c r="Y27" s="313"/>
    </row>
    <row r="28" spans="1:25" ht="35.1" customHeight="1">
      <c r="A28" s="745"/>
      <c r="B28" s="743"/>
      <c r="C28" s="744"/>
      <c r="D28" s="762"/>
      <c r="E28" s="393">
        <v>2</v>
      </c>
      <c r="F28" s="394" t="s">
        <v>151</v>
      </c>
      <c r="G28" s="755"/>
      <c r="H28" s="32"/>
      <c r="I28" s="1"/>
      <c r="J28" s="715"/>
      <c r="K28" s="1"/>
      <c r="L28" s="1"/>
      <c r="M28" s="716"/>
      <c r="N28" s="1"/>
      <c r="O28" s="123"/>
      <c r="P28" s="123"/>
      <c r="Q28" s="123"/>
      <c r="R28" s="123"/>
      <c r="S28" s="123"/>
      <c r="T28" s="123"/>
      <c r="U28" s="123">
        <v>1</v>
      </c>
      <c r="V28" s="101"/>
      <c r="W28" s="101"/>
      <c r="X28" s="767"/>
      <c r="Y28" s="313"/>
    </row>
    <row r="29" spans="1:25" ht="35.1" customHeight="1">
      <c r="A29" s="745"/>
      <c r="B29" s="743"/>
      <c r="C29" s="744"/>
      <c r="D29" s="758"/>
      <c r="E29" s="393">
        <v>3</v>
      </c>
      <c r="F29" s="394" t="s">
        <v>152</v>
      </c>
      <c r="G29" s="754"/>
      <c r="H29" s="31"/>
      <c r="I29" s="1"/>
      <c r="J29" s="715"/>
      <c r="K29" s="1"/>
      <c r="L29" s="1"/>
      <c r="M29" s="716"/>
      <c r="N29" s="1"/>
      <c r="O29" s="123"/>
      <c r="P29" s="123"/>
      <c r="Q29" s="123"/>
      <c r="R29" s="123"/>
      <c r="S29" s="123"/>
      <c r="T29" s="123"/>
      <c r="U29" s="123"/>
      <c r="V29" s="123">
        <v>1</v>
      </c>
      <c r="W29" s="101"/>
      <c r="X29" s="735"/>
      <c r="Y29" s="313"/>
    </row>
    <row r="30" spans="1:25" ht="35.1" customHeight="1">
      <c r="A30" s="745">
        <v>13</v>
      </c>
      <c r="B30" s="743" t="s">
        <v>153</v>
      </c>
      <c r="C30" s="744" t="s">
        <v>123</v>
      </c>
      <c r="D30" s="757" t="s">
        <v>1256</v>
      </c>
      <c r="E30" s="393">
        <v>1</v>
      </c>
      <c r="F30" s="394" t="s">
        <v>154</v>
      </c>
      <c r="G30" s="753" t="s">
        <v>1277</v>
      </c>
      <c r="H30" s="29"/>
      <c r="I30" s="1"/>
      <c r="J30" s="715">
        <v>209.19</v>
      </c>
      <c r="K30" s="1"/>
      <c r="L30" s="1"/>
      <c r="M30" s="716" t="s">
        <v>204</v>
      </c>
      <c r="N30" s="1"/>
      <c r="O30" s="123"/>
      <c r="P30" s="123">
        <v>1</v>
      </c>
      <c r="Q30" s="101"/>
      <c r="R30" s="101"/>
      <c r="S30" s="101"/>
      <c r="T30" s="101"/>
      <c r="U30" s="101"/>
      <c r="V30" s="101"/>
      <c r="W30" s="101"/>
      <c r="X30" s="734">
        <v>45.08</v>
      </c>
      <c r="Y30" s="313"/>
    </row>
    <row r="31" spans="1:25" ht="35.1" customHeight="1">
      <c r="A31" s="745"/>
      <c r="B31" s="743"/>
      <c r="C31" s="744"/>
      <c r="D31" s="758"/>
      <c r="E31" s="393">
        <v>2</v>
      </c>
      <c r="F31" s="394" t="s">
        <v>155</v>
      </c>
      <c r="G31" s="754"/>
      <c r="H31" s="31"/>
      <c r="I31" s="1"/>
      <c r="J31" s="715"/>
      <c r="K31" s="1"/>
      <c r="L31" s="1"/>
      <c r="M31" s="716"/>
      <c r="N31" s="1"/>
      <c r="O31" s="123"/>
      <c r="P31" s="123"/>
      <c r="Q31" s="123"/>
      <c r="R31" s="123"/>
      <c r="S31" s="123"/>
      <c r="T31" s="123"/>
      <c r="U31" s="123">
        <v>1</v>
      </c>
      <c r="V31" s="101"/>
      <c r="W31" s="101"/>
      <c r="X31" s="735"/>
      <c r="Y31" s="313"/>
    </row>
    <row r="32" spans="1:25" ht="35.1" customHeight="1">
      <c r="A32" s="24">
        <v>14</v>
      </c>
      <c r="B32" s="19" t="s">
        <v>156</v>
      </c>
      <c r="C32" s="356" t="s">
        <v>123</v>
      </c>
      <c r="D32" s="75" t="s">
        <v>1257</v>
      </c>
      <c r="E32" s="393">
        <v>1</v>
      </c>
      <c r="F32" s="394" t="s">
        <v>157</v>
      </c>
      <c r="G32" s="365" t="s">
        <v>1278</v>
      </c>
      <c r="H32" s="25"/>
      <c r="I32" s="1"/>
      <c r="J32" s="324">
        <v>103.58</v>
      </c>
      <c r="K32" s="1"/>
      <c r="L32" s="1"/>
      <c r="M32" s="50" t="s">
        <v>204</v>
      </c>
      <c r="N32" s="1"/>
      <c r="O32" s="123"/>
      <c r="P32" s="123"/>
      <c r="Q32" s="123"/>
      <c r="R32" s="123"/>
      <c r="S32" s="123"/>
      <c r="T32" s="123"/>
      <c r="U32" s="123"/>
      <c r="V32" s="123">
        <v>1</v>
      </c>
      <c r="W32" s="101"/>
      <c r="X32" s="299">
        <v>54.11</v>
      </c>
      <c r="Y32" s="313"/>
    </row>
    <row r="33" spans="1:25" ht="35.1" customHeight="1">
      <c r="A33" s="24">
        <v>15</v>
      </c>
      <c r="B33" s="19" t="s">
        <v>158</v>
      </c>
      <c r="C33" s="356" t="s">
        <v>123</v>
      </c>
      <c r="D33" s="75" t="s">
        <v>1258</v>
      </c>
      <c r="E33" s="393">
        <v>1</v>
      </c>
      <c r="F33" s="394" t="s">
        <v>159</v>
      </c>
      <c r="G33" s="365" t="s">
        <v>1279</v>
      </c>
      <c r="H33" s="25"/>
      <c r="I33" s="1"/>
      <c r="J33" s="324">
        <v>106.15</v>
      </c>
      <c r="K33" s="1"/>
      <c r="L33" s="1"/>
      <c r="M33" s="50" t="s">
        <v>204</v>
      </c>
      <c r="N33" s="1"/>
      <c r="O33" s="123"/>
      <c r="P33" s="123"/>
      <c r="Q33" s="123"/>
      <c r="R33" s="123"/>
      <c r="S33" s="123"/>
      <c r="T33" s="123"/>
      <c r="U33" s="123">
        <v>1</v>
      </c>
      <c r="V33" s="101"/>
      <c r="W33" s="101"/>
      <c r="X33" s="299">
        <v>48.5</v>
      </c>
      <c r="Y33" s="313"/>
    </row>
    <row r="34" spans="1:25" ht="35.1" customHeight="1">
      <c r="A34" s="745">
        <v>16</v>
      </c>
      <c r="B34" s="743" t="s">
        <v>160</v>
      </c>
      <c r="C34" s="744" t="s">
        <v>123</v>
      </c>
      <c r="D34" s="757" t="s">
        <v>1259</v>
      </c>
      <c r="E34" s="393">
        <v>1</v>
      </c>
      <c r="F34" s="394" t="s">
        <v>161</v>
      </c>
      <c r="G34" s="753" t="s">
        <v>1280</v>
      </c>
      <c r="H34" s="29"/>
      <c r="I34" s="1"/>
      <c r="J34" s="715">
        <v>205.83</v>
      </c>
      <c r="K34" s="1"/>
      <c r="L34" s="1"/>
      <c r="M34" s="716" t="s">
        <v>204</v>
      </c>
      <c r="N34" s="1"/>
      <c r="O34" s="123"/>
      <c r="P34" s="123"/>
      <c r="Q34" s="123"/>
      <c r="R34" s="123"/>
      <c r="S34" s="123"/>
      <c r="T34" s="123"/>
      <c r="U34" s="123"/>
      <c r="V34" s="123"/>
      <c r="W34" s="123">
        <v>1</v>
      </c>
      <c r="X34" s="734">
        <v>175.01</v>
      </c>
      <c r="Y34" s="313"/>
    </row>
    <row r="35" spans="1:25" ht="35.1" customHeight="1">
      <c r="A35" s="745"/>
      <c r="B35" s="743"/>
      <c r="C35" s="744"/>
      <c r="D35" s="758"/>
      <c r="E35" s="393">
        <v>2</v>
      </c>
      <c r="F35" s="394" t="s">
        <v>162</v>
      </c>
      <c r="G35" s="754"/>
      <c r="H35" s="31"/>
      <c r="I35" s="1"/>
      <c r="J35" s="715"/>
      <c r="K35" s="1"/>
      <c r="L35" s="1"/>
      <c r="M35" s="716"/>
      <c r="N35" s="1"/>
      <c r="O35" s="123"/>
      <c r="P35" s="123"/>
      <c r="Q35" s="123"/>
      <c r="R35" s="123"/>
      <c r="S35" s="123"/>
      <c r="T35" s="123"/>
      <c r="U35" s="123"/>
      <c r="V35" s="123"/>
      <c r="W35" s="123">
        <v>1</v>
      </c>
      <c r="X35" s="735"/>
      <c r="Y35" s="313"/>
    </row>
    <row r="36" spans="1:25" ht="35.1" customHeight="1">
      <c r="A36" s="745">
        <v>17</v>
      </c>
      <c r="B36" s="743" t="s">
        <v>163</v>
      </c>
      <c r="C36" s="744" t="s">
        <v>164</v>
      </c>
      <c r="D36" s="748" t="s">
        <v>1260</v>
      </c>
      <c r="E36" s="393">
        <v>1</v>
      </c>
      <c r="F36" s="396" t="s">
        <v>165</v>
      </c>
      <c r="G36" s="737" t="s">
        <v>1816</v>
      </c>
      <c r="H36" s="29"/>
      <c r="I36" s="1"/>
      <c r="J36" s="715">
        <v>211.32</v>
      </c>
      <c r="K36" s="1"/>
      <c r="L36" s="1"/>
      <c r="M36" s="716" t="s">
        <v>204</v>
      </c>
      <c r="N36" s="1"/>
      <c r="O36" s="102"/>
      <c r="P36" s="102"/>
      <c r="Q36" s="102"/>
      <c r="R36" s="102">
        <v>1</v>
      </c>
      <c r="S36" s="101"/>
      <c r="T36" s="101"/>
      <c r="U36" s="101"/>
      <c r="V36" s="101"/>
      <c r="W36" s="101"/>
      <c r="X36" s="734">
        <v>58.01</v>
      </c>
      <c r="Y36" s="313"/>
    </row>
    <row r="37" spans="1:25" ht="35.1" customHeight="1">
      <c r="A37" s="745"/>
      <c r="B37" s="743"/>
      <c r="C37" s="744"/>
      <c r="D37" s="749"/>
      <c r="E37" s="393">
        <v>2</v>
      </c>
      <c r="F37" s="396" t="s">
        <v>166</v>
      </c>
      <c r="G37" s="739"/>
      <c r="H37" s="31"/>
      <c r="I37" s="1"/>
      <c r="J37" s="715"/>
      <c r="K37" s="1"/>
      <c r="L37" s="1"/>
      <c r="M37" s="716"/>
      <c r="N37" s="1"/>
      <c r="O37" s="123"/>
      <c r="P37" s="123"/>
      <c r="Q37" s="123"/>
      <c r="R37" s="123"/>
      <c r="S37" s="123"/>
      <c r="T37" s="123">
        <v>1</v>
      </c>
      <c r="U37" s="101"/>
      <c r="V37" s="101"/>
      <c r="W37" s="101"/>
      <c r="X37" s="735"/>
      <c r="Y37" s="313" t="s">
        <v>2489</v>
      </c>
    </row>
    <row r="38" spans="1:25" ht="35.1" customHeight="1">
      <c r="A38" s="745">
        <v>18</v>
      </c>
      <c r="B38" s="743" t="s">
        <v>167</v>
      </c>
      <c r="C38" s="744" t="s">
        <v>164</v>
      </c>
      <c r="D38" s="748" t="s">
        <v>164</v>
      </c>
      <c r="E38" s="393">
        <v>1</v>
      </c>
      <c r="F38" s="396" t="s">
        <v>168</v>
      </c>
      <c r="G38" s="753" t="s">
        <v>1281</v>
      </c>
      <c r="H38" s="29"/>
      <c r="I38" s="1"/>
      <c r="J38" s="715">
        <v>210.92</v>
      </c>
      <c r="K38" s="1"/>
      <c r="L38" s="1"/>
      <c r="M38" s="716" t="s">
        <v>204</v>
      </c>
      <c r="N38" s="1"/>
      <c r="O38" s="123"/>
      <c r="P38" s="123"/>
      <c r="Q38" s="123"/>
      <c r="R38" s="123"/>
      <c r="S38" s="123"/>
      <c r="T38" s="123"/>
      <c r="U38" s="123"/>
      <c r="V38" s="123">
        <v>1</v>
      </c>
      <c r="W38" s="101"/>
      <c r="X38" s="734">
        <v>129.28</v>
      </c>
      <c r="Y38" s="313"/>
    </row>
    <row r="39" spans="1:25" ht="35.1" customHeight="1">
      <c r="A39" s="745"/>
      <c r="B39" s="743"/>
      <c r="C39" s="744"/>
      <c r="D39" s="749"/>
      <c r="E39" s="393">
        <v>2</v>
      </c>
      <c r="F39" s="396" t="s">
        <v>169</v>
      </c>
      <c r="G39" s="754"/>
      <c r="H39" s="31"/>
      <c r="I39" s="1"/>
      <c r="J39" s="715"/>
      <c r="K39" s="1"/>
      <c r="L39" s="1"/>
      <c r="M39" s="716"/>
      <c r="N39" s="1"/>
      <c r="O39" s="123"/>
      <c r="P39" s="123"/>
      <c r="Q39" s="123"/>
      <c r="R39" s="123"/>
      <c r="S39" s="123"/>
      <c r="T39" s="123"/>
      <c r="U39" s="123"/>
      <c r="V39" s="123">
        <v>1</v>
      </c>
      <c r="W39" s="101"/>
      <c r="X39" s="735"/>
      <c r="Y39" s="313"/>
    </row>
    <row r="40" spans="1:25" ht="35.1" customHeight="1">
      <c r="A40" s="745">
        <v>19</v>
      </c>
      <c r="B40" s="743" t="s">
        <v>170</v>
      </c>
      <c r="C40" s="744" t="s">
        <v>164</v>
      </c>
      <c r="D40" s="748" t="s">
        <v>1261</v>
      </c>
      <c r="E40" s="393">
        <v>1</v>
      </c>
      <c r="F40" s="396" t="s">
        <v>171</v>
      </c>
      <c r="G40" s="753" t="s">
        <v>1282</v>
      </c>
      <c r="H40" s="29"/>
      <c r="I40" s="1"/>
      <c r="J40" s="715">
        <v>212.63</v>
      </c>
      <c r="K40" s="1"/>
      <c r="L40" s="1"/>
      <c r="M40" s="716" t="s">
        <v>204</v>
      </c>
      <c r="N40" s="1"/>
      <c r="O40" s="123"/>
      <c r="P40" s="123"/>
      <c r="Q40" s="123"/>
      <c r="R40" s="123"/>
      <c r="S40" s="123">
        <v>1</v>
      </c>
      <c r="T40" s="101"/>
      <c r="U40" s="101"/>
      <c r="V40" s="101"/>
      <c r="W40" s="101"/>
      <c r="X40" s="734">
        <v>33.47</v>
      </c>
      <c r="Y40" s="313" t="s">
        <v>2489</v>
      </c>
    </row>
    <row r="41" spans="1:25" ht="35.1" customHeight="1">
      <c r="A41" s="745"/>
      <c r="B41" s="743"/>
      <c r="C41" s="744"/>
      <c r="D41" s="749"/>
      <c r="E41" s="393">
        <v>2</v>
      </c>
      <c r="F41" s="396" t="s">
        <v>172</v>
      </c>
      <c r="G41" s="754"/>
      <c r="H41" s="31"/>
      <c r="I41" s="1"/>
      <c r="J41" s="715"/>
      <c r="K41" s="1"/>
      <c r="L41" s="1"/>
      <c r="M41" s="716"/>
      <c r="N41" s="1"/>
      <c r="O41" s="123"/>
      <c r="P41" s="123">
        <v>1</v>
      </c>
      <c r="Q41" s="101"/>
      <c r="R41" s="101"/>
      <c r="S41" s="101"/>
      <c r="T41" s="101"/>
      <c r="U41" s="101"/>
      <c r="V41" s="101"/>
      <c r="W41" s="101"/>
      <c r="X41" s="735"/>
      <c r="Y41" s="313"/>
    </row>
    <row r="42" spans="1:25" ht="35.1" customHeight="1">
      <c r="A42" s="745">
        <v>20</v>
      </c>
      <c r="B42" s="743" t="s">
        <v>173</v>
      </c>
      <c r="C42" s="744" t="s">
        <v>164</v>
      </c>
      <c r="D42" s="748" t="s">
        <v>1262</v>
      </c>
      <c r="E42" s="393">
        <v>1</v>
      </c>
      <c r="F42" s="396" t="s">
        <v>174</v>
      </c>
      <c r="G42" s="753" t="s">
        <v>1283</v>
      </c>
      <c r="H42" s="33"/>
      <c r="I42" s="1"/>
      <c r="J42" s="715">
        <v>317.85000000000002</v>
      </c>
      <c r="K42" s="1"/>
      <c r="L42" s="1"/>
      <c r="M42" s="716" t="s">
        <v>204</v>
      </c>
      <c r="N42" s="1"/>
      <c r="O42" s="123"/>
      <c r="P42" s="123"/>
      <c r="Q42" s="123"/>
      <c r="R42" s="123"/>
      <c r="S42" s="123"/>
      <c r="T42" s="123"/>
      <c r="U42" s="123"/>
      <c r="V42" s="123">
        <v>1</v>
      </c>
      <c r="W42" s="101"/>
      <c r="X42" s="734">
        <v>172.68</v>
      </c>
      <c r="Y42" s="313"/>
    </row>
    <row r="43" spans="1:25" ht="35.1" customHeight="1">
      <c r="A43" s="745"/>
      <c r="B43" s="743"/>
      <c r="C43" s="744"/>
      <c r="D43" s="756"/>
      <c r="E43" s="393">
        <v>2</v>
      </c>
      <c r="F43" s="396" t="s">
        <v>175</v>
      </c>
      <c r="G43" s="755"/>
      <c r="H43" s="34"/>
      <c r="I43" s="1"/>
      <c r="J43" s="715"/>
      <c r="K43" s="1"/>
      <c r="L43" s="1"/>
      <c r="M43" s="716"/>
      <c r="N43" s="1"/>
      <c r="O43" s="123"/>
      <c r="P43" s="123"/>
      <c r="Q43" s="123"/>
      <c r="R43" s="123"/>
      <c r="S43" s="123"/>
      <c r="T43" s="123"/>
      <c r="U43" s="123"/>
      <c r="V43" s="123">
        <v>1</v>
      </c>
      <c r="W43" s="101"/>
      <c r="X43" s="767"/>
      <c r="Y43" s="313"/>
    </row>
    <row r="44" spans="1:25" ht="35.1" customHeight="1">
      <c r="A44" s="745"/>
      <c r="B44" s="743"/>
      <c r="C44" s="744"/>
      <c r="D44" s="749"/>
      <c r="E44" s="393">
        <v>3</v>
      </c>
      <c r="F44" s="396" t="s">
        <v>176</v>
      </c>
      <c r="G44" s="754"/>
      <c r="H44" s="35"/>
      <c r="I44" s="1"/>
      <c r="J44" s="715"/>
      <c r="K44" s="1"/>
      <c r="L44" s="1"/>
      <c r="M44" s="716"/>
      <c r="N44" s="1"/>
      <c r="O44" s="123"/>
      <c r="P44" s="123"/>
      <c r="Q44" s="123"/>
      <c r="R44" s="123"/>
      <c r="S44" s="123"/>
      <c r="T44" s="123"/>
      <c r="U44" s="123"/>
      <c r="V44" s="123">
        <v>1</v>
      </c>
      <c r="W44" s="101"/>
      <c r="X44" s="735"/>
      <c r="Y44" s="313"/>
    </row>
    <row r="45" spans="1:25" ht="35.1" customHeight="1">
      <c r="A45" s="24">
        <v>21</v>
      </c>
      <c r="B45" s="19" t="s">
        <v>177</v>
      </c>
      <c r="C45" s="356" t="s">
        <v>164</v>
      </c>
      <c r="D45" s="76" t="s">
        <v>1263</v>
      </c>
      <c r="E45" s="393">
        <v>1</v>
      </c>
      <c r="F45" s="396" t="s">
        <v>178</v>
      </c>
      <c r="G45" s="365" t="s">
        <v>1284</v>
      </c>
      <c r="H45" s="25"/>
      <c r="I45" s="1"/>
      <c r="J45" s="324">
        <v>106.38</v>
      </c>
      <c r="K45" s="1"/>
      <c r="L45" s="1"/>
      <c r="M45" s="50" t="s">
        <v>204</v>
      </c>
      <c r="N45" s="1"/>
      <c r="O45" s="123"/>
      <c r="P45" s="123"/>
      <c r="Q45" s="123"/>
      <c r="R45" s="123"/>
      <c r="S45" s="123"/>
      <c r="T45" s="123"/>
      <c r="U45" s="123">
        <v>1</v>
      </c>
      <c r="V45" s="101"/>
      <c r="W45" s="101"/>
      <c r="X45" s="299">
        <v>57.7</v>
      </c>
      <c r="Y45" s="313" t="s">
        <v>2490</v>
      </c>
    </row>
    <row r="46" spans="1:25" ht="35.1" customHeight="1">
      <c r="A46" s="745">
        <v>22</v>
      </c>
      <c r="B46" s="743" t="s">
        <v>179</v>
      </c>
      <c r="C46" s="744" t="s">
        <v>164</v>
      </c>
      <c r="D46" s="748" t="s">
        <v>1264</v>
      </c>
      <c r="E46" s="393">
        <v>1</v>
      </c>
      <c r="F46" s="396" t="s">
        <v>180</v>
      </c>
      <c r="G46" s="753" t="s">
        <v>1285</v>
      </c>
      <c r="H46" s="33"/>
      <c r="I46" s="1"/>
      <c r="J46" s="715">
        <v>317.64999999999998</v>
      </c>
      <c r="K46" s="1"/>
      <c r="L46" s="1"/>
      <c r="M46" s="716" t="s">
        <v>204</v>
      </c>
      <c r="N46" s="1"/>
      <c r="O46" s="123"/>
      <c r="P46" s="123"/>
      <c r="Q46" s="123"/>
      <c r="R46" s="123"/>
      <c r="S46" s="123"/>
      <c r="T46" s="123">
        <v>1</v>
      </c>
      <c r="U46" s="101"/>
      <c r="V46" s="101"/>
      <c r="W46" s="101"/>
      <c r="X46" s="734">
        <v>134.36000000000001</v>
      </c>
      <c r="Y46" s="313"/>
    </row>
    <row r="47" spans="1:25" ht="35.1" customHeight="1">
      <c r="A47" s="745"/>
      <c r="B47" s="743"/>
      <c r="C47" s="744"/>
      <c r="D47" s="756"/>
      <c r="E47" s="393">
        <v>2</v>
      </c>
      <c r="F47" s="396" t="s">
        <v>181</v>
      </c>
      <c r="G47" s="755"/>
      <c r="H47" s="34"/>
      <c r="I47" s="1"/>
      <c r="J47" s="715"/>
      <c r="K47" s="1"/>
      <c r="L47" s="1"/>
      <c r="M47" s="716"/>
      <c r="N47" s="1"/>
      <c r="O47" s="123"/>
      <c r="P47" s="123"/>
      <c r="Q47" s="123"/>
      <c r="R47" s="123"/>
      <c r="S47" s="123"/>
      <c r="T47" s="123"/>
      <c r="U47" s="123">
        <v>1</v>
      </c>
      <c r="V47" s="101"/>
      <c r="W47" s="101"/>
      <c r="X47" s="767"/>
      <c r="Y47" s="313"/>
    </row>
    <row r="48" spans="1:25" ht="35.1" customHeight="1">
      <c r="A48" s="745"/>
      <c r="B48" s="743"/>
      <c r="C48" s="744"/>
      <c r="D48" s="749"/>
      <c r="E48" s="393">
        <v>3</v>
      </c>
      <c r="F48" s="396" t="s">
        <v>182</v>
      </c>
      <c r="G48" s="754"/>
      <c r="H48" s="35"/>
      <c r="I48" s="1"/>
      <c r="J48" s="715"/>
      <c r="K48" s="1"/>
      <c r="L48" s="1"/>
      <c r="M48" s="716"/>
      <c r="N48" s="1"/>
      <c r="O48" s="123"/>
      <c r="P48" s="123"/>
      <c r="Q48" s="123"/>
      <c r="R48" s="123"/>
      <c r="S48" s="123"/>
      <c r="T48" s="123"/>
      <c r="U48" s="123"/>
      <c r="V48" s="123">
        <v>1</v>
      </c>
      <c r="W48" s="101"/>
      <c r="X48" s="735"/>
      <c r="Y48" s="313"/>
    </row>
    <row r="49" spans="1:25" ht="35.1" customHeight="1">
      <c r="A49" s="745">
        <v>23</v>
      </c>
      <c r="B49" s="743" t="s">
        <v>183</v>
      </c>
      <c r="C49" s="744" t="s">
        <v>164</v>
      </c>
      <c r="D49" s="748" t="s">
        <v>1265</v>
      </c>
      <c r="E49" s="393">
        <v>1</v>
      </c>
      <c r="F49" s="396" t="s">
        <v>184</v>
      </c>
      <c r="G49" s="753" t="s">
        <v>1286</v>
      </c>
      <c r="H49" s="29"/>
      <c r="I49" s="1"/>
      <c r="J49" s="715">
        <v>211.67</v>
      </c>
      <c r="K49" s="1"/>
      <c r="L49" s="1"/>
      <c r="M49" s="716" t="s">
        <v>204</v>
      </c>
      <c r="N49" s="1"/>
      <c r="O49" s="123"/>
      <c r="P49" s="123">
        <v>1</v>
      </c>
      <c r="Q49" s="101"/>
      <c r="R49" s="101"/>
      <c r="S49" s="101"/>
      <c r="T49" s="101"/>
      <c r="U49" s="101"/>
      <c r="V49" s="101"/>
      <c r="W49" s="101"/>
      <c r="X49" s="734">
        <v>12.36</v>
      </c>
      <c r="Y49" s="313"/>
    </row>
    <row r="50" spans="1:25" ht="35.1" customHeight="1">
      <c r="A50" s="745"/>
      <c r="B50" s="743"/>
      <c r="C50" s="744"/>
      <c r="D50" s="749"/>
      <c r="E50" s="393">
        <v>2</v>
      </c>
      <c r="F50" s="396" t="s">
        <v>185</v>
      </c>
      <c r="G50" s="754"/>
      <c r="H50" s="31"/>
      <c r="I50" s="1"/>
      <c r="J50" s="715"/>
      <c r="K50" s="1"/>
      <c r="L50" s="1"/>
      <c r="M50" s="716"/>
      <c r="N50" s="1"/>
      <c r="O50" s="102"/>
      <c r="P50" s="102">
        <v>1</v>
      </c>
      <c r="Q50" s="101"/>
      <c r="R50" s="101"/>
      <c r="S50" s="101"/>
      <c r="T50" s="101"/>
      <c r="U50" s="101"/>
      <c r="V50" s="101"/>
      <c r="W50" s="101"/>
      <c r="X50" s="735"/>
      <c r="Y50" s="313"/>
    </row>
    <row r="51" spans="1:25" ht="35.1" customHeight="1">
      <c r="A51" s="745">
        <v>24</v>
      </c>
      <c r="B51" s="743" t="s">
        <v>186</v>
      </c>
      <c r="C51" s="744" t="s">
        <v>187</v>
      </c>
      <c r="D51" s="750" t="s">
        <v>1266</v>
      </c>
      <c r="E51" s="393">
        <v>1</v>
      </c>
      <c r="F51" s="394" t="s">
        <v>188</v>
      </c>
      <c r="G51" s="753" t="s">
        <v>1287</v>
      </c>
      <c r="H51" s="33"/>
      <c r="I51" s="1"/>
      <c r="J51" s="715">
        <v>315.37</v>
      </c>
      <c r="K51" s="1"/>
      <c r="L51" s="1"/>
      <c r="M51" s="716" t="s">
        <v>204</v>
      </c>
      <c r="N51" s="1"/>
      <c r="O51" s="123"/>
      <c r="P51" s="123"/>
      <c r="Q51" s="123"/>
      <c r="R51" s="123"/>
      <c r="S51" s="123"/>
      <c r="T51" s="123"/>
      <c r="U51" s="123">
        <v>1</v>
      </c>
      <c r="V51" s="101"/>
      <c r="W51" s="101"/>
      <c r="X51" s="734">
        <v>80.09</v>
      </c>
      <c r="Y51" s="313"/>
    </row>
    <row r="52" spans="1:25" ht="35.1" customHeight="1">
      <c r="A52" s="745"/>
      <c r="B52" s="743"/>
      <c r="C52" s="744"/>
      <c r="D52" s="751"/>
      <c r="E52" s="393">
        <v>2</v>
      </c>
      <c r="F52" s="394" t="s">
        <v>189</v>
      </c>
      <c r="G52" s="755"/>
      <c r="H52" s="34"/>
      <c r="I52" s="1"/>
      <c r="J52" s="715"/>
      <c r="K52" s="1"/>
      <c r="L52" s="1"/>
      <c r="M52" s="716"/>
      <c r="N52" s="1">
        <v>1</v>
      </c>
      <c r="O52" s="102"/>
      <c r="P52" s="102">
        <v>1</v>
      </c>
      <c r="Q52" s="101"/>
      <c r="R52" s="101"/>
      <c r="S52" s="101"/>
      <c r="T52" s="101"/>
      <c r="U52" s="101"/>
      <c r="V52" s="101"/>
      <c r="W52" s="101"/>
      <c r="X52" s="767"/>
      <c r="Y52" s="313"/>
    </row>
    <row r="53" spans="1:25" ht="35.1" customHeight="1">
      <c r="A53" s="745"/>
      <c r="B53" s="743"/>
      <c r="C53" s="744"/>
      <c r="D53" s="752"/>
      <c r="E53" s="393">
        <v>3</v>
      </c>
      <c r="F53" s="394" t="s">
        <v>190</v>
      </c>
      <c r="G53" s="754"/>
      <c r="H53" s="35"/>
      <c r="I53" s="1"/>
      <c r="J53" s="715"/>
      <c r="K53" s="1"/>
      <c r="L53" s="1"/>
      <c r="M53" s="716"/>
      <c r="N53" s="1"/>
      <c r="O53" s="123"/>
      <c r="P53" s="123"/>
      <c r="Q53" s="123"/>
      <c r="R53" s="123"/>
      <c r="S53" s="123"/>
      <c r="T53" s="123"/>
      <c r="U53" s="123">
        <v>1</v>
      </c>
      <c r="V53" s="101"/>
      <c r="W53" s="101"/>
      <c r="X53" s="735"/>
      <c r="Y53" s="313"/>
    </row>
    <row r="54" spans="1:25" ht="35.1" customHeight="1">
      <c r="A54" s="24">
        <v>25</v>
      </c>
      <c r="B54" s="19" t="s">
        <v>191</v>
      </c>
      <c r="C54" s="356" t="s">
        <v>187</v>
      </c>
      <c r="D54" s="77" t="s">
        <v>1267</v>
      </c>
      <c r="E54" s="393">
        <v>1</v>
      </c>
      <c r="F54" s="394" t="s">
        <v>192</v>
      </c>
      <c r="G54" s="365" t="s">
        <v>1288</v>
      </c>
      <c r="H54" s="25"/>
      <c r="I54" s="1"/>
      <c r="J54" s="324">
        <v>104.49</v>
      </c>
      <c r="K54" s="1"/>
      <c r="L54" s="1"/>
      <c r="M54" s="50" t="s">
        <v>204</v>
      </c>
      <c r="N54" s="1"/>
      <c r="O54" s="123"/>
      <c r="P54" s="123"/>
      <c r="Q54" s="123"/>
      <c r="R54" s="123"/>
      <c r="S54" s="123"/>
      <c r="T54" s="123"/>
      <c r="U54" s="123"/>
      <c r="V54" s="123">
        <v>1</v>
      </c>
      <c r="W54" s="101"/>
      <c r="X54" s="299">
        <v>49.37</v>
      </c>
      <c r="Y54" s="313"/>
    </row>
    <row r="55" spans="1:25" ht="35.1" customHeight="1">
      <c r="A55" s="745">
        <v>26</v>
      </c>
      <c r="B55" s="743" t="s">
        <v>193</v>
      </c>
      <c r="C55" s="744" t="s">
        <v>187</v>
      </c>
      <c r="D55" s="750" t="s">
        <v>1268</v>
      </c>
      <c r="E55" s="393">
        <v>1</v>
      </c>
      <c r="F55" s="394" t="s">
        <v>194</v>
      </c>
      <c r="G55" s="753" t="s">
        <v>1289</v>
      </c>
      <c r="H55" s="29"/>
      <c r="I55" s="1"/>
      <c r="J55" s="715">
        <v>210.11</v>
      </c>
      <c r="K55" s="1"/>
      <c r="L55" s="1"/>
      <c r="M55" s="716" t="s">
        <v>204</v>
      </c>
      <c r="N55" s="1"/>
      <c r="O55" s="123"/>
      <c r="P55" s="123"/>
      <c r="Q55" s="123"/>
      <c r="R55" s="123"/>
      <c r="S55" s="123"/>
      <c r="T55" s="123">
        <v>1</v>
      </c>
      <c r="U55" s="101"/>
      <c r="V55" s="101"/>
      <c r="W55" s="101"/>
      <c r="X55" s="734">
        <v>108.15</v>
      </c>
      <c r="Y55" s="313"/>
    </row>
    <row r="56" spans="1:25" ht="35.1" customHeight="1">
      <c r="A56" s="745"/>
      <c r="B56" s="743"/>
      <c r="C56" s="744"/>
      <c r="D56" s="752"/>
      <c r="E56" s="393">
        <v>2</v>
      </c>
      <c r="F56" s="394" t="s">
        <v>195</v>
      </c>
      <c r="G56" s="754"/>
      <c r="H56" s="31"/>
      <c r="I56" s="1"/>
      <c r="J56" s="715"/>
      <c r="K56" s="1"/>
      <c r="L56" s="1"/>
      <c r="M56" s="716"/>
      <c r="N56" s="1"/>
      <c r="O56" s="123"/>
      <c r="P56" s="123"/>
      <c r="Q56" s="123"/>
      <c r="R56" s="123"/>
      <c r="S56" s="123"/>
      <c r="T56" s="123"/>
      <c r="U56" s="123"/>
      <c r="V56" s="123">
        <v>1</v>
      </c>
      <c r="W56" s="101"/>
      <c r="X56" s="735"/>
      <c r="Y56" s="313"/>
    </row>
    <row r="57" spans="1:25" ht="35.1" customHeight="1">
      <c r="A57" s="24">
        <v>27</v>
      </c>
      <c r="B57" s="19" t="s">
        <v>196</v>
      </c>
      <c r="C57" s="356" t="s">
        <v>187</v>
      </c>
      <c r="D57" s="77" t="s">
        <v>1269</v>
      </c>
      <c r="E57" s="393">
        <v>1</v>
      </c>
      <c r="F57" s="394" t="s">
        <v>197</v>
      </c>
      <c r="G57" s="365" t="s">
        <v>1290</v>
      </c>
      <c r="H57" s="25"/>
      <c r="I57" s="1"/>
      <c r="J57" s="324">
        <v>106.08</v>
      </c>
      <c r="K57" s="1"/>
      <c r="L57" s="1"/>
      <c r="M57" s="50" t="s">
        <v>204</v>
      </c>
      <c r="N57" s="1"/>
      <c r="O57" s="123"/>
      <c r="P57" s="123"/>
      <c r="Q57" s="123"/>
      <c r="R57" s="123"/>
      <c r="S57" s="123"/>
      <c r="T57" s="123"/>
      <c r="U57" s="123"/>
      <c r="V57" s="123">
        <v>1</v>
      </c>
      <c r="W57" s="101"/>
      <c r="X57" s="299">
        <v>52.5</v>
      </c>
      <c r="Y57" s="313"/>
    </row>
    <row r="58" spans="1:25" ht="35.1" customHeight="1">
      <c r="A58" s="24">
        <v>28</v>
      </c>
      <c r="B58" s="19" t="s">
        <v>198</v>
      </c>
      <c r="C58" s="356" t="s">
        <v>187</v>
      </c>
      <c r="D58" s="77" t="s">
        <v>1270</v>
      </c>
      <c r="E58" s="393">
        <v>1</v>
      </c>
      <c r="F58" s="394" t="s">
        <v>199</v>
      </c>
      <c r="G58" s="365" t="s">
        <v>1291</v>
      </c>
      <c r="H58" s="25"/>
      <c r="I58" s="1"/>
      <c r="J58" s="324">
        <v>106.27</v>
      </c>
      <c r="K58" s="1"/>
      <c r="L58" s="1"/>
      <c r="M58" s="50" t="s">
        <v>204</v>
      </c>
      <c r="N58" s="1"/>
      <c r="O58" s="123"/>
      <c r="P58" s="123"/>
      <c r="Q58" s="123"/>
      <c r="R58" s="123" t="s">
        <v>2491</v>
      </c>
      <c r="S58" s="123" t="s">
        <v>2491</v>
      </c>
      <c r="T58" s="123" t="s">
        <v>2491</v>
      </c>
      <c r="U58" s="123">
        <v>1</v>
      </c>
      <c r="V58" s="101"/>
      <c r="W58" s="101"/>
      <c r="X58" s="299">
        <v>56.47</v>
      </c>
      <c r="Y58" s="313"/>
    </row>
    <row r="59" spans="1:25" ht="35.1" customHeight="1">
      <c r="A59" s="24">
        <v>29</v>
      </c>
      <c r="B59" s="19" t="s">
        <v>200</v>
      </c>
      <c r="C59" s="356" t="s">
        <v>187</v>
      </c>
      <c r="D59" s="77" t="s">
        <v>1271</v>
      </c>
      <c r="E59" s="393">
        <v>1</v>
      </c>
      <c r="F59" s="394" t="s">
        <v>201</v>
      </c>
      <c r="G59" s="365" t="s">
        <v>1291</v>
      </c>
      <c r="H59" s="25"/>
      <c r="I59" s="1"/>
      <c r="J59" s="324">
        <v>105.13</v>
      </c>
      <c r="K59" s="1"/>
      <c r="L59" s="1"/>
      <c r="M59" s="50" t="s">
        <v>204</v>
      </c>
      <c r="N59" s="1"/>
      <c r="O59" s="123"/>
      <c r="P59" s="123"/>
      <c r="Q59" s="123"/>
      <c r="R59" s="123"/>
      <c r="S59" s="123"/>
      <c r="T59" s="123"/>
      <c r="U59" s="123"/>
      <c r="V59" s="123">
        <v>1</v>
      </c>
      <c r="W59" s="101"/>
      <c r="X59" s="299">
        <v>76.22</v>
      </c>
      <c r="Y59" s="313"/>
    </row>
    <row r="60" spans="1:25" ht="35.1" customHeight="1">
      <c r="A60" s="745">
        <v>30</v>
      </c>
      <c r="B60" s="743" t="s">
        <v>202</v>
      </c>
      <c r="C60" s="744" t="s">
        <v>187</v>
      </c>
      <c r="D60" s="750" t="s">
        <v>1272</v>
      </c>
      <c r="E60" s="393">
        <v>1</v>
      </c>
      <c r="F60" s="394" t="s">
        <v>203</v>
      </c>
      <c r="G60" s="753" t="s">
        <v>1292</v>
      </c>
      <c r="H60" s="33"/>
      <c r="I60" s="1"/>
      <c r="J60" s="715">
        <v>216.41</v>
      </c>
      <c r="K60" s="1"/>
      <c r="L60" s="1"/>
      <c r="M60" s="716" t="s">
        <v>204</v>
      </c>
      <c r="N60" s="1"/>
      <c r="O60" s="102"/>
      <c r="P60" s="102"/>
      <c r="Q60" s="102">
        <v>1</v>
      </c>
      <c r="R60" s="134"/>
      <c r="S60" s="101"/>
      <c r="T60" s="101"/>
      <c r="U60" s="101"/>
      <c r="V60" s="101"/>
      <c r="W60" s="101"/>
      <c r="X60" s="734">
        <v>39.799999999999997</v>
      </c>
      <c r="Y60" s="313"/>
    </row>
    <row r="61" spans="1:25" ht="35.1" customHeight="1">
      <c r="A61" s="763"/>
      <c r="B61" s="764"/>
      <c r="C61" s="765"/>
      <c r="D61" s="752"/>
      <c r="E61" s="379">
        <v>2</v>
      </c>
      <c r="F61" s="425" t="s">
        <v>205</v>
      </c>
      <c r="G61" s="754"/>
      <c r="H61" s="34"/>
      <c r="I61" s="38"/>
      <c r="J61" s="759"/>
      <c r="K61" s="38"/>
      <c r="L61" s="38"/>
      <c r="M61" s="768"/>
      <c r="N61" s="38"/>
      <c r="O61" s="233"/>
      <c r="P61" s="233"/>
      <c r="Q61" s="233"/>
      <c r="R61" s="233"/>
      <c r="S61" s="233"/>
      <c r="T61" s="233">
        <v>1</v>
      </c>
      <c r="U61" s="118"/>
      <c r="V61" s="118"/>
      <c r="W61" s="118"/>
      <c r="X61" s="735"/>
      <c r="Y61" s="615" t="s">
        <v>2492</v>
      </c>
    </row>
    <row r="62" spans="1:25" ht="35.1" customHeight="1">
      <c r="A62" s="731">
        <v>31</v>
      </c>
      <c r="B62" s="736" t="s">
        <v>1885</v>
      </c>
      <c r="C62" s="679" t="s">
        <v>187</v>
      </c>
      <c r="D62" s="679" t="s">
        <v>1272</v>
      </c>
      <c r="E62" s="335">
        <v>1</v>
      </c>
      <c r="F62" s="356" t="s">
        <v>1886</v>
      </c>
      <c r="G62" s="737" t="s">
        <v>1887</v>
      </c>
      <c r="J62" s="734">
        <v>432.8</v>
      </c>
      <c r="K62" s="1"/>
      <c r="L62" s="1"/>
      <c r="M62" s="219"/>
      <c r="N62" s="1"/>
      <c r="O62" s="1"/>
      <c r="P62" s="616"/>
      <c r="Q62" s="616"/>
      <c r="R62" s="616"/>
      <c r="S62" s="1"/>
      <c r="T62" s="1"/>
      <c r="U62" s="1"/>
      <c r="V62" s="1"/>
      <c r="W62" s="1"/>
      <c r="X62" s="299"/>
      <c r="Y62" s="97"/>
    </row>
    <row r="63" spans="1:25" ht="35.1" customHeight="1">
      <c r="A63" s="732"/>
      <c r="B63" s="736"/>
      <c r="C63" s="679"/>
      <c r="D63" s="679"/>
      <c r="E63" s="335">
        <v>2</v>
      </c>
      <c r="F63" s="356" t="s">
        <v>1888</v>
      </c>
      <c r="G63" s="738"/>
      <c r="J63" s="767"/>
      <c r="K63" s="1"/>
      <c r="L63" s="1"/>
      <c r="M63" s="219"/>
      <c r="N63" s="1"/>
      <c r="O63" s="1"/>
      <c r="P63" s="616"/>
      <c r="Q63" s="616"/>
      <c r="R63" s="616"/>
      <c r="S63" s="1"/>
      <c r="T63" s="1"/>
      <c r="U63" s="1"/>
      <c r="V63" s="1"/>
      <c r="W63" s="1"/>
      <c r="X63" s="299"/>
      <c r="Y63" s="97"/>
    </row>
    <row r="64" spans="1:25" ht="35.1" customHeight="1">
      <c r="A64" s="732"/>
      <c r="B64" s="736"/>
      <c r="C64" s="679"/>
      <c r="D64" s="679"/>
      <c r="E64" s="335">
        <v>3</v>
      </c>
      <c r="F64" s="356" t="s">
        <v>1889</v>
      </c>
      <c r="G64" s="738"/>
      <c r="J64" s="767"/>
      <c r="K64" s="1"/>
      <c r="L64" s="1"/>
      <c r="M64" s="219"/>
      <c r="N64" s="1"/>
      <c r="O64" s="1"/>
      <c r="P64" s="616"/>
      <c r="Q64" s="616"/>
      <c r="R64" s="616"/>
      <c r="S64" s="1"/>
      <c r="T64" s="1"/>
      <c r="U64" s="1"/>
      <c r="V64" s="1"/>
      <c r="W64" s="1"/>
      <c r="X64" s="299"/>
      <c r="Y64" s="97"/>
    </row>
    <row r="65" spans="1:25" ht="35.1" customHeight="1">
      <c r="A65" s="733"/>
      <c r="B65" s="736"/>
      <c r="C65" s="679"/>
      <c r="D65" s="679"/>
      <c r="E65" s="335">
        <v>4</v>
      </c>
      <c r="F65" s="356" t="s">
        <v>1890</v>
      </c>
      <c r="G65" s="739"/>
      <c r="J65" s="735"/>
      <c r="K65" s="1"/>
      <c r="L65" s="1"/>
      <c r="M65" s="219"/>
      <c r="N65" s="1"/>
      <c r="O65" s="1"/>
      <c r="P65" s="616"/>
      <c r="Q65" s="616"/>
      <c r="R65" s="616"/>
      <c r="S65" s="1"/>
      <c r="T65" s="1"/>
      <c r="U65" s="1"/>
      <c r="V65" s="1"/>
      <c r="W65" s="1"/>
      <c r="X65" s="299"/>
      <c r="Y65" s="97"/>
    </row>
    <row r="66" spans="1:25" ht="35.1" customHeight="1">
      <c r="A66" s="219">
        <v>32</v>
      </c>
      <c r="B66" s="226" t="s">
        <v>1891</v>
      </c>
      <c r="C66" s="336" t="s">
        <v>187</v>
      </c>
      <c r="D66" s="336" t="s">
        <v>1892</v>
      </c>
      <c r="E66" s="335">
        <v>1</v>
      </c>
      <c r="F66" s="75" t="s">
        <v>1893</v>
      </c>
      <c r="G66" s="366" t="s">
        <v>1894</v>
      </c>
      <c r="J66" s="352">
        <v>105.07</v>
      </c>
      <c r="K66" s="1"/>
      <c r="L66" s="1"/>
      <c r="M66" s="219"/>
      <c r="N66" s="1">
        <v>1</v>
      </c>
      <c r="O66" s="212"/>
      <c r="P66" s="310">
        <v>1</v>
      </c>
      <c r="Q66" s="616"/>
      <c r="R66" s="616"/>
      <c r="S66" s="1"/>
      <c r="T66" s="1"/>
      <c r="U66" s="1"/>
      <c r="V66" s="1"/>
      <c r="W66" s="1"/>
      <c r="X66" s="299"/>
      <c r="Y66" s="97"/>
    </row>
    <row r="67" spans="1:25" ht="35.1" customHeight="1">
      <c r="A67" s="219">
        <v>33</v>
      </c>
      <c r="B67" s="226" t="s">
        <v>1895</v>
      </c>
      <c r="C67" s="336" t="s">
        <v>187</v>
      </c>
      <c r="D67" s="336" t="s">
        <v>1268</v>
      </c>
      <c r="E67" s="335">
        <v>1</v>
      </c>
      <c r="F67" s="75" t="s">
        <v>1896</v>
      </c>
      <c r="G67" s="345" t="s">
        <v>1897</v>
      </c>
      <c r="J67" s="352">
        <v>105.05</v>
      </c>
      <c r="K67" s="1"/>
      <c r="L67" s="1"/>
      <c r="M67" s="219"/>
      <c r="N67" s="1"/>
      <c r="O67" s="212"/>
      <c r="P67" s="212"/>
      <c r="Q67" s="310">
        <v>1</v>
      </c>
      <c r="R67" s="616"/>
      <c r="S67" s="1"/>
      <c r="T67" s="1"/>
      <c r="U67" s="1"/>
      <c r="V67" s="1"/>
      <c r="W67" s="1"/>
      <c r="X67" s="299"/>
      <c r="Y67" s="97"/>
    </row>
    <row r="68" spans="1:25" ht="35.1" customHeight="1">
      <c r="A68" s="219">
        <v>34</v>
      </c>
      <c r="B68" s="226" t="s">
        <v>1898</v>
      </c>
      <c r="C68" s="336" t="s">
        <v>187</v>
      </c>
      <c r="D68" s="336" t="s">
        <v>1899</v>
      </c>
      <c r="E68" s="335">
        <v>1</v>
      </c>
      <c r="F68" s="75" t="s">
        <v>1900</v>
      </c>
      <c r="G68" s="366" t="s">
        <v>1901</v>
      </c>
      <c r="J68" s="352">
        <v>105.12</v>
      </c>
      <c r="K68" s="1"/>
      <c r="L68" s="1"/>
      <c r="M68" s="219"/>
      <c r="N68" s="1"/>
      <c r="O68" s="212"/>
      <c r="P68" s="212"/>
      <c r="Q68" s="212"/>
      <c r="R68" s="212"/>
      <c r="S68" s="310">
        <v>1</v>
      </c>
      <c r="T68" s="1"/>
      <c r="U68" s="1"/>
      <c r="V68" s="1"/>
      <c r="W68" s="1"/>
      <c r="X68" s="299">
        <v>22.36</v>
      </c>
      <c r="Y68" s="97"/>
    </row>
    <row r="69" spans="1:25" ht="35.1" customHeight="1">
      <c r="A69" s="219">
        <v>35</v>
      </c>
      <c r="B69" s="226" t="s">
        <v>1902</v>
      </c>
      <c r="C69" s="336" t="s">
        <v>187</v>
      </c>
      <c r="D69" s="336" t="s">
        <v>1903</v>
      </c>
      <c r="E69" s="335">
        <v>1</v>
      </c>
      <c r="F69" s="75" t="s">
        <v>1904</v>
      </c>
      <c r="G69" s="366" t="s">
        <v>1887</v>
      </c>
      <c r="J69" s="352">
        <v>105.06</v>
      </c>
      <c r="K69" s="1"/>
      <c r="L69" s="1"/>
      <c r="M69" s="219"/>
      <c r="N69" s="1"/>
      <c r="O69" s="1"/>
      <c r="P69" s="616"/>
      <c r="Q69" s="616"/>
      <c r="R69" s="616"/>
      <c r="S69" s="1"/>
      <c r="T69" s="1"/>
      <c r="U69" s="1"/>
      <c r="V69" s="1"/>
      <c r="W69" s="1"/>
      <c r="X69" s="299"/>
      <c r="Y69" s="97"/>
    </row>
    <row r="70" spans="1:25" ht="35.1" customHeight="1">
      <c r="A70" s="219">
        <v>36</v>
      </c>
      <c r="B70" s="226" t="s">
        <v>1905</v>
      </c>
      <c r="C70" s="336" t="s">
        <v>187</v>
      </c>
      <c r="D70" s="336" t="s">
        <v>1906</v>
      </c>
      <c r="E70" s="335">
        <v>1</v>
      </c>
      <c r="F70" s="75" t="s">
        <v>1907</v>
      </c>
      <c r="G70" s="345" t="s">
        <v>1908</v>
      </c>
      <c r="J70" s="352">
        <v>105.14</v>
      </c>
      <c r="K70" s="1"/>
      <c r="L70" s="1"/>
      <c r="M70" s="219"/>
      <c r="N70" s="1"/>
      <c r="O70" s="212"/>
      <c r="P70" s="212"/>
      <c r="Q70" s="212"/>
      <c r="R70" s="310">
        <v>1</v>
      </c>
      <c r="S70" s="1"/>
      <c r="T70" s="1"/>
      <c r="U70" s="1"/>
      <c r="V70" s="1"/>
      <c r="W70" s="1"/>
      <c r="X70" s="299">
        <v>29.03</v>
      </c>
      <c r="Y70" s="97"/>
    </row>
    <row r="71" spans="1:25" ht="35.1" customHeight="1">
      <c r="A71" s="232">
        <v>37</v>
      </c>
      <c r="B71" s="226" t="s">
        <v>1909</v>
      </c>
      <c r="C71" s="336" t="s">
        <v>187</v>
      </c>
      <c r="D71" s="336" t="s">
        <v>1271</v>
      </c>
      <c r="E71" s="335">
        <v>1</v>
      </c>
      <c r="F71" s="75" t="s">
        <v>1910</v>
      </c>
      <c r="G71" s="345" t="s">
        <v>1911</v>
      </c>
      <c r="J71" s="352">
        <v>105.13</v>
      </c>
      <c r="K71" s="1"/>
      <c r="L71" s="1"/>
      <c r="M71" s="219"/>
      <c r="N71" s="1"/>
      <c r="O71" s="212"/>
      <c r="P71" s="309"/>
      <c r="Q71" s="309"/>
      <c r="R71" s="309"/>
      <c r="S71" s="310">
        <v>1</v>
      </c>
      <c r="T71" s="1"/>
      <c r="U71" s="1"/>
      <c r="V71" s="1"/>
      <c r="W71" s="1"/>
      <c r="X71" s="299">
        <v>21.08</v>
      </c>
      <c r="Y71" s="97"/>
    </row>
    <row r="72" spans="1:25" ht="35.1" customHeight="1">
      <c r="A72" s="741">
        <v>38</v>
      </c>
      <c r="B72" s="736" t="s">
        <v>1915</v>
      </c>
      <c r="C72" s="679" t="s">
        <v>123</v>
      </c>
      <c r="D72" s="679" t="s">
        <v>1916</v>
      </c>
      <c r="E72" s="335">
        <v>1</v>
      </c>
      <c r="F72" s="75" t="s">
        <v>1917</v>
      </c>
      <c r="G72" s="740" t="s">
        <v>1918</v>
      </c>
      <c r="J72" s="731">
        <v>208.95</v>
      </c>
      <c r="K72" s="1"/>
      <c r="L72" s="1"/>
      <c r="M72" s="219"/>
      <c r="N72" s="1"/>
      <c r="O72" s="212"/>
      <c r="P72" s="212"/>
      <c r="Q72" s="212"/>
      <c r="R72" s="310">
        <v>1</v>
      </c>
      <c r="S72" s="1"/>
      <c r="T72" s="1"/>
      <c r="U72" s="1"/>
      <c r="V72" s="1"/>
      <c r="W72" s="1"/>
      <c r="X72" s="734">
        <v>36.159999999999997</v>
      </c>
      <c r="Y72" s="97"/>
    </row>
    <row r="73" spans="1:25" ht="35.1" customHeight="1">
      <c r="A73" s="742"/>
      <c r="B73" s="736"/>
      <c r="C73" s="679"/>
      <c r="D73" s="679"/>
      <c r="E73" s="335">
        <v>2</v>
      </c>
      <c r="F73" s="75" t="s">
        <v>1919</v>
      </c>
      <c r="G73" s="740"/>
      <c r="J73" s="733"/>
      <c r="K73" s="1"/>
      <c r="L73" s="1"/>
      <c r="M73" s="219"/>
      <c r="N73" s="1"/>
      <c r="O73" s="212"/>
      <c r="P73" s="212"/>
      <c r="Q73" s="212"/>
      <c r="R73" s="310">
        <v>1</v>
      </c>
      <c r="S73" s="1"/>
      <c r="T73" s="1"/>
      <c r="U73" s="1"/>
      <c r="V73" s="1"/>
      <c r="W73" s="1"/>
      <c r="X73" s="735"/>
      <c r="Y73" s="97"/>
    </row>
    <row r="74" spans="1:25" ht="35.1" customHeight="1">
      <c r="A74" s="131">
        <v>39</v>
      </c>
      <c r="B74" s="226" t="s">
        <v>1920</v>
      </c>
      <c r="C74" s="336" t="s">
        <v>123</v>
      </c>
      <c r="D74" s="336" t="s">
        <v>123</v>
      </c>
      <c r="E74" s="335">
        <v>1</v>
      </c>
      <c r="F74" s="75" t="s">
        <v>1921</v>
      </c>
      <c r="G74" s="345" t="s">
        <v>1922</v>
      </c>
      <c r="J74" s="352">
        <v>103.74</v>
      </c>
      <c r="K74" s="1"/>
      <c r="L74" s="1"/>
      <c r="M74" s="219"/>
      <c r="N74" s="1"/>
      <c r="O74" s="212"/>
      <c r="P74" s="212"/>
      <c r="Q74" s="212"/>
      <c r="R74" s="310">
        <v>1</v>
      </c>
      <c r="S74" s="1"/>
      <c r="T74" s="1"/>
      <c r="U74" s="1"/>
      <c r="V74" s="1"/>
      <c r="W74" s="1"/>
      <c r="X74" s="299">
        <v>13.8</v>
      </c>
      <c r="Y74" s="97"/>
    </row>
    <row r="75" spans="1:25" ht="35.1" customHeight="1">
      <c r="A75" s="131">
        <v>40</v>
      </c>
      <c r="B75" s="226" t="s">
        <v>1923</v>
      </c>
      <c r="C75" s="336" t="s">
        <v>123</v>
      </c>
      <c r="D75" s="336" t="s">
        <v>1256</v>
      </c>
      <c r="E75" s="335">
        <v>1</v>
      </c>
      <c r="F75" s="75" t="s">
        <v>1924</v>
      </c>
      <c r="G75" s="345" t="s">
        <v>1918</v>
      </c>
      <c r="J75" s="299">
        <v>104.6</v>
      </c>
      <c r="K75" s="1"/>
      <c r="L75" s="1"/>
      <c r="M75" s="219"/>
      <c r="N75" s="1"/>
      <c r="O75" s="212"/>
      <c r="P75" s="212"/>
      <c r="Q75" s="310">
        <v>1</v>
      </c>
      <c r="R75" s="616"/>
      <c r="S75" s="1"/>
      <c r="T75" s="1"/>
      <c r="U75" s="1"/>
      <c r="V75" s="1"/>
      <c r="W75" s="1"/>
      <c r="X75" s="299"/>
      <c r="Y75" s="97"/>
    </row>
    <row r="76" spans="1:25">
      <c r="A76" s="1"/>
      <c r="B76" s="47" t="s">
        <v>206</v>
      </c>
      <c r="C76" s="78"/>
      <c r="D76" s="78"/>
      <c r="E76" s="69">
        <f>E9+E11+E15+E17+E21+E22+E23+E26+E29+E31+E32+E33+E35+E37+E39+E41+E44+E45+E48+E50+E53+E54+E56+E57+E58+E59+E61+E65+E66+E67+E68+E69+E70+E71+E73+E74+E75+E18+E19+E20</f>
        <v>68</v>
      </c>
      <c r="F76" s="1"/>
      <c r="G76" s="116"/>
      <c r="H76" s="1"/>
      <c r="I76" s="1"/>
      <c r="J76" s="15">
        <f>SUM(J8:J75)</f>
        <v>7140.9500000000007</v>
      </c>
      <c r="K76" s="1"/>
      <c r="L76" s="1"/>
      <c r="M76" s="49"/>
      <c r="N76" s="15">
        <f>SUM(N8:N75)</f>
        <v>8</v>
      </c>
      <c r="O76" s="68">
        <f>SUM(O8:O75)</f>
        <v>0</v>
      </c>
      <c r="P76" s="68">
        <f t="shared" ref="P76:X76" si="0">SUM(P8:P75)</f>
        <v>10</v>
      </c>
      <c r="Q76" s="68">
        <f>SUM(Q8:Q75)</f>
        <v>4</v>
      </c>
      <c r="R76" s="68">
        <f t="shared" si="0"/>
        <v>6</v>
      </c>
      <c r="S76" s="68">
        <f t="shared" si="0"/>
        <v>4</v>
      </c>
      <c r="T76" s="68">
        <f t="shared" si="0"/>
        <v>5</v>
      </c>
      <c r="U76" s="68">
        <f t="shared" si="0"/>
        <v>9</v>
      </c>
      <c r="V76" s="68">
        <f t="shared" si="0"/>
        <v>19</v>
      </c>
      <c r="W76" s="68">
        <f t="shared" si="0"/>
        <v>2</v>
      </c>
      <c r="X76" s="551">
        <f t="shared" si="0"/>
        <v>2247.4400000000005</v>
      </c>
      <c r="Y76" s="97"/>
    </row>
  </sheetData>
  <mergeCells count="180">
    <mergeCell ref="J62:J65"/>
    <mergeCell ref="J72:J73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  <mergeCell ref="M60:M61"/>
    <mergeCell ref="M27:M29"/>
    <mergeCell ref="M12:M15"/>
    <mergeCell ref="X36:X37"/>
    <mergeCell ref="M30:M31"/>
    <mergeCell ref="M18:M21"/>
    <mergeCell ref="M24:M26"/>
    <mergeCell ref="X49:X50"/>
    <mergeCell ref="X72:X73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D8:D9"/>
    <mergeCell ref="D10:D11"/>
    <mergeCell ref="D12:D15"/>
    <mergeCell ref="G42:G44"/>
    <mergeCell ref="G30:G31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M42:M44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38:G39"/>
    <mergeCell ref="C12:C15"/>
    <mergeCell ref="J12:J15"/>
    <mergeCell ref="A8:A9"/>
    <mergeCell ref="B8:B9"/>
    <mergeCell ref="C8:C9"/>
    <mergeCell ref="J8:J9"/>
    <mergeCell ref="D16:D17"/>
    <mergeCell ref="A30:A31"/>
    <mergeCell ref="B30:B31"/>
    <mergeCell ref="C30:C31"/>
    <mergeCell ref="J30:J31"/>
    <mergeCell ref="A24:A26"/>
    <mergeCell ref="B24:B26"/>
    <mergeCell ref="C24:C26"/>
    <mergeCell ref="J24:J26"/>
    <mergeCell ref="C18:C21"/>
    <mergeCell ref="J18:J21"/>
    <mergeCell ref="G24:G26"/>
    <mergeCell ref="G27:G29"/>
    <mergeCell ref="A27:A29"/>
    <mergeCell ref="B27:B29"/>
    <mergeCell ref="C27:C29"/>
    <mergeCell ref="J27:J29"/>
    <mergeCell ref="D18:D21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A16:A17"/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X8:X9"/>
    <mergeCell ref="X40:X41"/>
    <mergeCell ref="A62:A65"/>
    <mergeCell ref="B62:B65"/>
    <mergeCell ref="C62:C65"/>
    <mergeCell ref="D62:D65"/>
    <mergeCell ref="G62:G65"/>
    <mergeCell ref="B72:B73"/>
    <mergeCell ref="C72:C73"/>
    <mergeCell ref="D72:D73"/>
    <mergeCell ref="G72:G73"/>
    <mergeCell ref="A72:A73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</mergeCells>
  <pageMargins left="0.3" right="0" top="0.118110236220472" bottom="0.15748031496063" header="0.118110236220472" footer="0.118110236220472"/>
  <pageSetup paperSize="9" scale="80" orientation="landscape" r:id="rId1"/>
  <headerFooter differentOddEven="1" scaleWithDoc="0" alignWithMargins="0">
    <firstFooter>&amp;C3</firstFooter>
  </headerFooter>
  <rowBreaks count="3" manualBreakCount="3">
    <brk id="35" max="24" man="1"/>
    <brk id="65" max="24" man="1"/>
    <brk id="7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24"/>
  <sheetViews>
    <sheetView showGridLines="0" view="pageBreakPreview" zoomScale="88" zoomScaleSheetLayoutView="88" workbookViewId="0">
      <pane xSplit="1" ySplit="7" topLeftCell="B121" activePane="bottomRight" state="frozen"/>
      <selection pane="topRight" activeCell="B1" sqref="B1"/>
      <selection pane="bottomLeft" activeCell="A8" sqref="A8"/>
      <selection pane="bottomRight" activeCell="X112" sqref="X112"/>
    </sheetView>
  </sheetViews>
  <sheetFormatPr defaultRowHeight="15"/>
  <cols>
    <col min="1" max="1" width="5.28515625" style="11" customWidth="1"/>
    <col min="2" max="2" width="12.5703125" style="108" customWidth="1"/>
    <col min="3" max="3" width="11.85546875" style="11" customWidth="1"/>
    <col min="4" max="4" width="10.7109375" style="11" customWidth="1"/>
    <col min="5" max="5" width="8.7109375" hidden="1" customWidth="1"/>
    <col min="6" max="6" width="4.140625" style="10" customWidth="1"/>
    <col min="7" max="7" width="32.5703125" style="36" customWidth="1"/>
    <col min="8" max="8" width="23.5703125" style="36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0" customWidth="1"/>
    <col min="13" max="13" width="10" hidden="1" customWidth="1"/>
    <col min="14" max="14" width="9.28515625" hidden="1" customWidth="1"/>
    <col min="15" max="15" width="9.7109375" style="208" customWidth="1"/>
    <col min="16" max="16" width="5" style="10" hidden="1" customWidth="1"/>
    <col min="17" max="25" width="4.7109375" customWidth="1"/>
    <col min="27" max="27" width="14.7109375" style="83" customWidth="1"/>
  </cols>
  <sheetData>
    <row r="1" spans="1:28" ht="18" customHeight="1">
      <c r="A1" s="829" t="s">
        <v>18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</row>
    <row r="2" spans="1:28" ht="15" customHeight="1">
      <c r="A2" s="689" t="str">
        <f>'Patna (West)'!A2</f>
        <v>Progress Report for the construction of SSS ( Sanc. Year 2012 - 13 )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1"/>
    </row>
    <row r="3" spans="1:28" ht="18.75" customHeight="1">
      <c r="A3" s="692" t="s">
        <v>43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/>
      <c r="Z3" s="799" t="str">
        <f>Summary!V3</f>
        <v>Date:-30.04.2015</v>
      </c>
      <c r="AA3" s="799"/>
      <c r="AB3" s="3"/>
    </row>
    <row r="4" spans="1:28" ht="15" customHeight="1">
      <c r="A4" s="803" t="s">
        <v>1773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</row>
    <row r="5" spans="1:28" ht="18.75" customHeight="1">
      <c r="A5" s="664" t="s">
        <v>0</v>
      </c>
      <c r="B5" s="664" t="s">
        <v>1</v>
      </c>
      <c r="C5" s="664" t="s">
        <v>2</v>
      </c>
      <c r="D5" s="664" t="s">
        <v>3</v>
      </c>
      <c r="E5" s="404"/>
      <c r="F5" s="664" t="s">
        <v>0</v>
      </c>
      <c r="G5" s="665" t="s">
        <v>4</v>
      </c>
      <c r="H5" s="665" t="s">
        <v>5</v>
      </c>
      <c r="I5" s="800" t="s">
        <v>1396</v>
      </c>
      <c r="J5" s="655" t="s">
        <v>209</v>
      </c>
      <c r="K5" s="664" t="s">
        <v>207</v>
      </c>
      <c r="L5" s="655" t="s">
        <v>208</v>
      </c>
      <c r="M5" s="655" t="s">
        <v>31</v>
      </c>
      <c r="N5" s="664" t="s">
        <v>19</v>
      </c>
      <c r="O5" s="655" t="s">
        <v>32</v>
      </c>
      <c r="P5" s="705" t="s">
        <v>15</v>
      </c>
      <c r="Q5" s="705"/>
      <c r="R5" s="705"/>
      <c r="S5" s="705"/>
      <c r="T5" s="705"/>
      <c r="U5" s="705"/>
      <c r="V5" s="705"/>
      <c r="W5" s="705"/>
      <c r="X5" s="705"/>
      <c r="Y5" s="705"/>
      <c r="Z5" s="655" t="s">
        <v>20</v>
      </c>
      <c r="AA5" s="655" t="s">
        <v>13</v>
      </c>
    </row>
    <row r="6" spans="1:28" ht="24.75" customHeight="1">
      <c r="A6" s="664"/>
      <c r="B6" s="664"/>
      <c r="C6" s="664"/>
      <c r="D6" s="664"/>
      <c r="E6" s="404"/>
      <c r="F6" s="664"/>
      <c r="G6" s="665"/>
      <c r="H6" s="665"/>
      <c r="I6" s="801"/>
      <c r="J6" s="701"/>
      <c r="K6" s="664"/>
      <c r="L6" s="701"/>
      <c r="M6" s="701"/>
      <c r="N6" s="664"/>
      <c r="O6" s="701"/>
      <c r="P6" s="664" t="s">
        <v>6</v>
      </c>
      <c r="Q6" s="705" t="s">
        <v>2441</v>
      </c>
      <c r="R6" s="664" t="s">
        <v>9</v>
      </c>
      <c r="S6" s="664" t="s">
        <v>8</v>
      </c>
      <c r="T6" s="664" t="s">
        <v>16</v>
      </c>
      <c r="U6" s="664"/>
      <c r="V6" s="664" t="s">
        <v>17</v>
      </c>
      <c r="W6" s="664"/>
      <c r="X6" s="664" t="s">
        <v>12</v>
      </c>
      <c r="Y6" s="664" t="s">
        <v>7</v>
      </c>
      <c r="Z6" s="701"/>
      <c r="AA6" s="701"/>
    </row>
    <row r="7" spans="1:28" ht="38.25" customHeight="1">
      <c r="A7" s="664"/>
      <c r="B7" s="664"/>
      <c r="C7" s="664"/>
      <c r="D7" s="664"/>
      <c r="E7" s="404"/>
      <c r="F7" s="664"/>
      <c r="G7" s="665"/>
      <c r="H7" s="665"/>
      <c r="I7" s="802"/>
      <c r="J7" s="656"/>
      <c r="K7" s="664"/>
      <c r="L7" s="656"/>
      <c r="M7" s="656"/>
      <c r="N7" s="664"/>
      <c r="O7" s="656"/>
      <c r="P7" s="664"/>
      <c r="Q7" s="705"/>
      <c r="R7" s="664"/>
      <c r="S7" s="664"/>
      <c r="T7" s="329" t="s">
        <v>10</v>
      </c>
      <c r="U7" s="329" t="s">
        <v>11</v>
      </c>
      <c r="V7" s="329" t="s">
        <v>10</v>
      </c>
      <c r="W7" s="329" t="s">
        <v>11</v>
      </c>
      <c r="X7" s="664"/>
      <c r="Y7" s="664"/>
      <c r="Z7" s="656"/>
      <c r="AA7" s="656"/>
    </row>
    <row r="8" spans="1:28" ht="35.1" customHeight="1">
      <c r="A8" s="759">
        <v>1</v>
      </c>
      <c r="B8" s="807" t="s">
        <v>210</v>
      </c>
      <c r="C8" s="810" t="s">
        <v>211</v>
      </c>
      <c r="D8" s="784" t="s">
        <v>1325</v>
      </c>
      <c r="E8" s="1"/>
      <c r="F8" s="326">
        <v>1</v>
      </c>
      <c r="G8" s="415" t="s">
        <v>212</v>
      </c>
      <c r="H8" s="781" t="s">
        <v>1373</v>
      </c>
      <c r="I8" s="731" t="s">
        <v>1374</v>
      </c>
      <c r="J8" s="42"/>
      <c r="K8" s="1"/>
      <c r="L8" s="759">
        <v>418.32</v>
      </c>
      <c r="M8" s="1"/>
      <c r="N8" s="1"/>
      <c r="O8" s="715" t="s">
        <v>204</v>
      </c>
      <c r="P8" s="100"/>
      <c r="Q8" s="102">
        <v>1</v>
      </c>
      <c r="R8" s="101"/>
      <c r="S8" s="101"/>
      <c r="T8" s="101"/>
      <c r="U8" s="101"/>
      <c r="V8" s="101"/>
      <c r="W8" s="101"/>
      <c r="X8" s="101"/>
      <c r="Y8" s="101"/>
      <c r="Z8" s="606"/>
      <c r="AA8" s="190"/>
    </row>
    <row r="9" spans="1:28" ht="35.1" customHeight="1">
      <c r="A9" s="760"/>
      <c r="B9" s="808"/>
      <c r="C9" s="811"/>
      <c r="D9" s="785"/>
      <c r="E9" s="1"/>
      <c r="F9" s="326">
        <v>2</v>
      </c>
      <c r="G9" s="415" t="s">
        <v>213</v>
      </c>
      <c r="H9" s="782"/>
      <c r="I9" s="732"/>
      <c r="J9" s="42"/>
      <c r="K9" s="1"/>
      <c r="L9" s="760"/>
      <c r="M9" s="1"/>
      <c r="N9" s="1"/>
      <c r="O9" s="715"/>
      <c r="P9" s="100">
        <v>1</v>
      </c>
      <c r="Q9" s="101"/>
      <c r="R9" s="101"/>
      <c r="S9" s="101"/>
      <c r="T9" s="101"/>
      <c r="U9" s="101"/>
      <c r="V9" s="101"/>
      <c r="W9" s="101"/>
      <c r="X9" s="101"/>
      <c r="Y9" s="101"/>
      <c r="Z9" s="606"/>
      <c r="AA9" s="190"/>
    </row>
    <row r="10" spans="1:28" ht="35.1" customHeight="1">
      <c r="A10" s="760"/>
      <c r="B10" s="808"/>
      <c r="C10" s="811"/>
      <c r="D10" s="785"/>
      <c r="E10" s="1"/>
      <c r="F10" s="326">
        <v>3</v>
      </c>
      <c r="G10" s="415" t="s">
        <v>214</v>
      </c>
      <c r="H10" s="782"/>
      <c r="I10" s="732"/>
      <c r="J10" s="42"/>
      <c r="K10" s="1"/>
      <c r="L10" s="760"/>
      <c r="M10" s="1"/>
      <c r="N10" s="1"/>
      <c r="O10" s="715"/>
      <c r="P10" s="100">
        <v>1</v>
      </c>
      <c r="Q10" s="101"/>
      <c r="R10" s="101"/>
      <c r="S10" s="101"/>
      <c r="T10" s="101"/>
      <c r="U10" s="101"/>
      <c r="V10" s="101"/>
      <c r="W10" s="101"/>
      <c r="X10" s="101"/>
      <c r="Y10" s="101"/>
      <c r="Z10" s="606"/>
      <c r="AA10" s="190"/>
    </row>
    <row r="11" spans="1:28" ht="35.1" customHeight="1">
      <c r="A11" s="761"/>
      <c r="B11" s="809"/>
      <c r="C11" s="812"/>
      <c r="D11" s="786"/>
      <c r="E11" s="1"/>
      <c r="F11" s="326">
        <v>4</v>
      </c>
      <c r="G11" s="415" t="s">
        <v>215</v>
      </c>
      <c r="H11" s="783"/>
      <c r="I11" s="733"/>
      <c r="J11" s="42"/>
      <c r="K11" s="1"/>
      <c r="L11" s="761"/>
      <c r="M11" s="1"/>
      <c r="N11" s="1"/>
      <c r="O11" s="715"/>
      <c r="P11" s="100"/>
      <c r="Q11" s="102"/>
      <c r="R11" s="102"/>
      <c r="S11" s="102"/>
      <c r="T11" s="102"/>
      <c r="U11" s="102">
        <v>1</v>
      </c>
      <c r="V11" s="101"/>
      <c r="W11" s="101"/>
      <c r="X11" s="101"/>
      <c r="Y11" s="101"/>
      <c r="Z11" s="606"/>
      <c r="AA11" s="368"/>
    </row>
    <row r="12" spans="1:28" ht="35.1" customHeight="1">
      <c r="A12" s="220">
        <v>2</v>
      </c>
      <c r="B12" s="236" t="s">
        <v>216</v>
      </c>
      <c r="C12" s="348" t="s">
        <v>211</v>
      </c>
      <c r="D12" s="405" t="s">
        <v>1326</v>
      </c>
      <c r="E12" s="1"/>
      <c r="F12" s="326">
        <v>1</v>
      </c>
      <c r="G12" s="415" t="s">
        <v>217</v>
      </c>
      <c r="H12" s="417" t="s">
        <v>1375</v>
      </c>
      <c r="I12" s="1" t="s">
        <v>1376</v>
      </c>
      <c r="J12" s="42"/>
      <c r="K12" s="1"/>
      <c r="L12" s="324">
        <v>103.96</v>
      </c>
      <c r="M12" s="1"/>
      <c r="N12" s="1"/>
      <c r="O12" s="324" t="s">
        <v>204</v>
      </c>
      <c r="P12" s="100"/>
      <c r="Q12" s="102"/>
      <c r="R12" s="102"/>
      <c r="S12" s="102"/>
      <c r="T12" s="102"/>
      <c r="U12" s="102">
        <v>1</v>
      </c>
      <c r="V12" s="101"/>
      <c r="W12" s="101"/>
      <c r="X12" s="101"/>
      <c r="Y12" s="101"/>
      <c r="Z12" s="606">
        <v>26.51</v>
      </c>
      <c r="AA12" s="368"/>
    </row>
    <row r="13" spans="1:28" ht="35.1" customHeight="1">
      <c r="A13" s="221">
        <v>3</v>
      </c>
      <c r="B13" s="237" t="s">
        <v>218</v>
      </c>
      <c r="C13" s="351" t="s">
        <v>211</v>
      </c>
      <c r="D13" s="405" t="s">
        <v>1327</v>
      </c>
      <c r="E13" s="1"/>
      <c r="F13" s="326">
        <v>1</v>
      </c>
      <c r="G13" s="415" t="s">
        <v>219</v>
      </c>
      <c r="H13" s="417" t="s">
        <v>1377</v>
      </c>
      <c r="I13" s="1" t="s">
        <v>1378</v>
      </c>
      <c r="J13" s="42"/>
      <c r="K13" s="1"/>
      <c r="L13" s="350">
        <v>102.68</v>
      </c>
      <c r="M13" s="1"/>
      <c r="N13" s="1"/>
      <c r="O13" s="350" t="s">
        <v>204</v>
      </c>
      <c r="P13" s="100"/>
      <c r="Q13" s="102"/>
      <c r="R13" s="102"/>
      <c r="S13" s="102"/>
      <c r="T13" s="102"/>
      <c r="U13" s="102"/>
      <c r="V13" s="102"/>
      <c r="W13" s="102"/>
      <c r="X13" s="102">
        <v>1</v>
      </c>
      <c r="Y13" s="101"/>
      <c r="Z13" s="606">
        <v>71.64</v>
      </c>
      <c r="AA13" s="368"/>
    </row>
    <row r="14" spans="1:28" ht="35.1" customHeight="1">
      <c r="A14" s="715">
        <v>4</v>
      </c>
      <c r="B14" s="805" t="s">
        <v>220</v>
      </c>
      <c r="C14" s="806" t="s">
        <v>211</v>
      </c>
      <c r="D14" s="784" t="s">
        <v>1328</v>
      </c>
      <c r="E14" s="1"/>
      <c r="F14" s="56">
        <v>1</v>
      </c>
      <c r="G14" s="415" t="s">
        <v>221</v>
      </c>
      <c r="H14" s="813" t="s">
        <v>1834</v>
      </c>
      <c r="I14" s="1"/>
      <c r="J14" s="42"/>
      <c r="K14" s="1"/>
      <c r="L14" s="715">
        <v>206.22</v>
      </c>
      <c r="M14" s="1"/>
      <c r="N14" s="1"/>
      <c r="O14" s="715" t="s">
        <v>204</v>
      </c>
      <c r="P14" s="100">
        <v>1</v>
      </c>
      <c r="Q14" s="101"/>
      <c r="R14" s="101"/>
      <c r="S14" s="101"/>
      <c r="T14" s="101"/>
      <c r="U14" s="101"/>
      <c r="V14" s="101"/>
      <c r="W14" s="101"/>
      <c r="X14" s="101"/>
      <c r="Y14" s="101"/>
      <c r="Z14" s="769">
        <v>31.55</v>
      </c>
      <c r="AA14" s="368"/>
    </row>
    <row r="15" spans="1:28" ht="35.1" customHeight="1">
      <c r="A15" s="715"/>
      <c r="B15" s="805"/>
      <c r="C15" s="806"/>
      <c r="D15" s="786"/>
      <c r="E15" s="1"/>
      <c r="F15" s="56">
        <v>2</v>
      </c>
      <c r="G15" s="415" t="s">
        <v>222</v>
      </c>
      <c r="H15" s="814"/>
      <c r="I15" s="1"/>
      <c r="J15" s="42"/>
      <c r="K15" s="1"/>
      <c r="L15" s="715"/>
      <c r="M15" s="1"/>
      <c r="N15" s="1"/>
      <c r="O15" s="715"/>
      <c r="P15" s="100"/>
      <c r="Q15" s="102"/>
      <c r="R15" s="102"/>
      <c r="S15" s="102"/>
      <c r="T15" s="102"/>
      <c r="U15" s="102">
        <v>1</v>
      </c>
      <c r="V15" s="101"/>
      <c r="W15" s="101"/>
      <c r="X15" s="101"/>
      <c r="Y15" s="101"/>
      <c r="Z15" s="770"/>
      <c r="AA15" s="368"/>
    </row>
    <row r="16" spans="1:28" ht="35.1" customHeight="1">
      <c r="A16" s="715">
        <v>5</v>
      </c>
      <c r="B16" s="805" t="s">
        <v>223</v>
      </c>
      <c r="C16" s="806" t="s">
        <v>211</v>
      </c>
      <c r="D16" s="784" t="s">
        <v>1329</v>
      </c>
      <c r="E16" s="1"/>
      <c r="F16" s="326">
        <v>1</v>
      </c>
      <c r="G16" s="415" t="s">
        <v>224</v>
      </c>
      <c r="H16" s="781" t="s">
        <v>1864</v>
      </c>
      <c r="I16" s="1"/>
      <c r="J16" s="42"/>
      <c r="K16" s="1"/>
      <c r="L16" s="759">
        <v>208.04</v>
      </c>
      <c r="M16" s="1"/>
      <c r="N16" s="1"/>
      <c r="O16" s="715" t="s">
        <v>204</v>
      </c>
      <c r="P16" s="100"/>
      <c r="Q16" s="102"/>
      <c r="R16" s="102"/>
      <c r="S16" s="102"/>
      <c r="T16" s="102"/>
      <c r="U16" s="102"/>
      <c r="V16" s="102"/>
      <c r="W16" s="102">
        <v>1</v>
      </c>
      <c r="X16" s="101"/>
      <c r="Y16" s="101"/>
      <c r="Z16" s="769">
        <v>59.93</v>
      </c>
      <c r="AA16" s="190"/>
    </row>
    <row r="17" spans="1:27" ht="35.1" customHeight="1">
      <c r="A17" s="715"/>
      <c r="B17" s="805"/>
      <c r="C17" s="806"/>
      <c r="D17" s="786"/>
      <c r="E17" s="1"/>
      <c r="F17" s="326">
        <v>2</v>
      </c>
      <c r="G17" s="415" t="s">
        <v>225</v>
      </c>
      <c r="H17" s="783"/>
      <c r="I17" s="1"/>
      <c r="J17" s="42"/>
      <c r="K17" s="1"/>
      <c r="L17" s="761"/>
      <c r="M17" s="1"/>
      <c r="N17" s="1"/>
      <c r="O17" s="715"/>
      <c r="P17" s="100"/>
      <c r="Q17" s="102"/>
      <c r="R17" s="102"/>
      <c r="S17" s="102"/>
      <c r="T17" s="102"/>
      <c r="U17" s="102"/>
      <c r="V17" s="102"/>
      <c r="W17" s="102">
        <v>1</v>
      </c>
      <c r="X17" s="101"/>
      <c r="Y17" s="101"/>
      <c r="Z17" s="770"/>
      <c r="AA17" s="190"/>
    </row>
    <row r="18" spans="1:27" ht="35.1" customHeight="1">
      <c r="A18" s="715">
        <v>6</v>
      </c>
      <c r="B18" s="805" t="s">
        <v>226</v>
      </c>
      <c r="C18" s="806" t="s">
        <v>211</v>
      </c>
      <c r="D18" s="784" t="s">
        <v>1330</v>
      </c>
      <c r="E18" s="1"/>
      <c r="F18" s="326">
        <v>1</v>
      </c>
      <c r="G18" s="415" t="s">
        <v>227</v>
      </c>
      <c r="H18" s="781" t="s">
        <v>1379</v>
      </c>
      <c r="I18" s="1" t="s">
        <v>1378</v>
      </c>
      <c r="J18" s="42"/>
      <c r="K18" s="1"/>
      <c r="L18" s="759">
        <v>408.89</v>
      </c>
      <c r="M18" s="1"/>
      <c r="N18" s="1"/>
      <c r="O18" s="759" t="s">
        <v>204</v>
      </c>
      <c r="P18" s="100"/>
      <c r="Q18" s="102"/>
      <c r="R18" s="102"/>
      <c r="S18" s="102"/>
      <c r="T18" s="102"/>
      <c r="U18" s="102"/>
      <c r="V18" s="102"/>
      <c r="W18" s="102">
        <v>1</v>
      </c>
      <c r="X18" s="101"/>
      <c r="Y18" s="101"/>
      <c r="Z18" s="769">
        <v>179.47</v>
      </c>
      <c r="AA18" s="195"/>
    </row>
    <row r="19" spans="1:27" ht="35.1" customHeight="1">
      <c r="A19" s="715"/>
      <c r="B19" s="805"/>
      <c r="C19" s="806"/>
      <c r="D19" s="785"/>
      <c r="E19" s="1"/>
      <c r="F19" s="326">
        <v>2</v>
      </c>
      <c r="G19" s="415" t="s">
        <v>228</v>
      </c>
      <c r="H19" s="782"/>
      <c r="I19" s="1"/>
      <c r="J19" s="42"/>
      <c r="K19" s="1"/>
      <c r="L19" s="760"/>
      <c r="M19" s="1"/>
      <c r="N19" s="1"/>
      <c r="O19" s="760"/>
      <c r="P19" s="100"/>
      <c r="Q19" s="102"/>
      <c r="R19" s="102"/>
      <c r="S19" s="102"/>
      <c r="T19" s="102"/>
      <c r="U19" s="102"/>
      <c r="V19" s="102"/>
      <c r="W19" s="102">
        <v>1</v>
      </c>
      <c r="X19" s="101"/>
      <c r="Y19" s="101"/>
      <c r="Z19" s="828"/>
      <c r="AA19" s="196"/>
    </row>
    <row r="20" spans="1:27" ht="35.1" customHeight="1">
      <c r="A20" s="715"/>
      <c r="B20" s="805"/>
      <c r="C20" s="806"/>
      <c r="D20" s="785"/>
      <c r="E20" s="1"/>
      <c r="F20" s="326">
        <v>3</v>
      </c>
      <c r="G20" s="415" t="s">
        <v>229</v>
      </c>
      <c r="H20" s="782"/>
      <c r="I20" s="1"/>
      <c r="J20" s="42"/>
      <c r="K20" s="1"/>
      <c r="L20" s="760"/>
      <c r="M20" s="1"/>
      <c r="N20" s="1"/>
      <c r="O20" s="760"/>
      <c r="P20" s="100"/>
      <c r="Q20" s="102"/>
      <c r="R20" s="102"/>
      <c r="S20" s="102"/>
      <c r="T20" s="102"/>
      <c r="U20" s="102"/>
      <c r="V20" s="102"/>
      <c r="W20" s="102"/>
      <c r="X20" s="102">
        <v>1</v>
      </c>
      <c r="Y20" s="101"/>
      <c r="Z20" s="828"/>
      <c r="AA20" s="196"/>
    </row>
    <row r="21" spans="1:27" ht="35.1" customHeight="1">
      <c r="A21" s="715"/>
      <c r="B21" s="805"/>
      <c r="C21" s="806"/>
      <c r="D21" s="786"/>
      <c r="E21" s="1"/>
      <c r="F21" s="326">
        <v>4</v>
      </c>
      <c r="G21" s="415" t="s">
        <v>230</v>
      </c>
      <c r="H21" s="783"/>
      <c r="I21" s="1"/>
      <c r="J21" s="42"/>
      <c r="K21" s="1"/>
      <c r="L21" s="761"/>
      <c r="M21" s="1"/>
      <c r="N21" s="1"/>
      <c r="O21" s="761"/>
      <c r="P21" s="100"/>
      <c r="Q21" s="102"/>
      <c r="R21" s="102"/>
      <c r="S21" s="102"/>
      <c r="T21" s="102"/>
      <c r="U21" s="102"/>
      <c r="V21" s="102">
        <v>1</v>
      </c>
      <c r="W21" s="101"/>
      <c r="X21" s="101"/>
      <c r="Y21" s="101"/>
      <c r="Z21" s="770"/>
      <c r="AA21" s="196"/>
    </row>
    <row r="22" spans="1:27" ht="35.1" customHeight="1">
      <c r="A22" s="220">
        <v>7</v>
      </c>
      <c r="B22" s="236" t="s">
        <v>231</v>
      </c>
      <c r="C22" s="348" t="s">
        <v>211</v>
      </c>
      <c r="D22" s="405" t="s">
        <v>1331</v>
      </c>
      <c r="E22" s="1"/>
      <c r="F22" s="326">
        <v>1</v>
      </c>
      <c r="G22" s="415" t="s">
        <v>232</v>
      </c>
      <c r="H22" s="417" t="s">
        <v>1380</v>
      </c>
      <c r="I22" s="1" t="s">
        <v>1378</v>
      </c>
      <c r="J22" s="42"/>
      <c r="K22" s="1"/>
      <c r="L22" s="324">
        <v>103.37</v>
      </c>
      <c r="M22" s="1"/>
      <c r="N22" s="1"/>
      <c r="O22" s="324" t="s">
        <v>204</v>
      </c>
      <c r="P22" s="100"/>
      <c r="Q22" s="102"/>
      <c r="R22" s="102">
        <v>1</v>
      </c>
      <c r="S22" s="101"/>
      <c r="T22" s="101"/>
      <c r="U22" s="101"/>
      <c r="V22" s="101"/>
      <c r="W22" s="101"/>
      <c r="X22" s="101"/>
      <c r="Y22" s="101"/>
      <c r="Z22" s="606"/>
      <c r="AA22" s="190"/>
    </row>
    <row r="23" spans="1:27" ht="35.1" customHeight="1">
      <c r="A23" s="715">
        <v>8</v>
      </c>
      <c r="B23" s="805" t="s">
        <v>233</v>
      </c>
      <c r="C23" s="806" t="s">
        <v>211</v>
      </c>
      <c r="D23" s="784" t="s">
        <v>1332</v>
      </c>
      <c r="E23" s="1"/>
      <c r="F23" s="326">
        <v>1</v>
      </c>
      <c r="G23" s="415" t="s">
        <v>234</v>
      </c>
      <c r="H23" s="815" t="s">
        <v>1367</v>
      </c>
      <c r="I23" s="1"/>
      <c r="J23" s="42"/>
      <c r="K23" s="1"/>
      <c r="L23" s="715">
        <v>206.84</v>
      </c>
      <c r="M23" s="1"/>
      <c r="N23" s="1"/>
      <c r="O23" s="715" t="s">
        <v>204</v>
      </c>
      <c r="P23" s="100"/>
      <c r="Q23" s="102"/>
      <c r="R23" s="102"/>
      <c r="S23" s="102"/>
      <c r="T23" s="102">
        <v>1</v>
      </c>
      <c r="U23" s="101"/>
      <c r="V23" s="101"/>
      <c r="W23" s="101"/>
      <c r="X23" s="101"/>
      <c r="Y23" s="101"/>
      <c r="Z23" s="769">
        <v>6.74</v>
      </c>
      <c r="AA23" s="190"/>
    </row>
    <row r="24" spans="1:27" ht="35.1" customHeight="1">
      <c r="A24" s="715"/>
      <c r="B24" s="805"/>
      <c r="C24" s="806"/>
      <c r="D24" s="786"/>
      <c r="E24" s="1"/>
      <c r="F24" s="326">
        <v>2</v>
      </c>
      <c r="G24" s="415" t="s">
        <v>235</v>
      </c>
      <c r="H24" s="816"/>
      <c r="I24" s="1"/>
      <c r="J24" s="42"/>
      <c r="K24" s="1"/>
      <c r="L24" s="715"/>
      <c r="M24" s="1"/>
      <c r="N24" s="1"/>
      <c r="O24" s="715"/>
      <c r="P24" s="100"/>
      <c r="Q24" s="102"/>
      <c r="R24" s="102"/>
      <c r="S24" s="102">
        <v>1</v>
      </c>
      <c r="U24" s="101"/>
      <c r="V24" s="101"/>
      <c r="W24" s="101"/>
      <c r="X24" s="101"/>
      <c r="Y24" s="101"/>
      <c r="Z24" s="770"/>
      <c r="AA24" s="190"/>
    </row>
    <row r="25" spans="1:27" ht="35.1" customHeight="1">
      <c r="A25" s="715">
        <v>9</v>
      </c>
      <c r="B25" s="805" t="s">
        <v>236</v>
      </c>
      <c r="C25" s="806" t="s">
        <v>211</v>
      </c>
      <c r="D25" s="784" t="s">
        <v>1333</v>
      </c>
      <c r="E25" s="1"/>
      <c r="F25" s="326">
        <v>1</v>
      </c>
      <c r="G25" s="415" t="s">
        <v>237</v>
      </c>
      <c r="H25" s="781" t="s">
        <v>1381</v>
      </c>
      <c r="I25" s="1" t="s">
        <v>1307</v>
      </c>
      <c r="J25" s="42"/>
      <c r="K25" s="1"/>
      <c r="L25" s="715">
        <v>205.11</v>
      </c>
      <c r="M25" s="1"/>
      <c r="N25" s="1"/>
      <c r="O25" s="715" t="s">
        <v>204</v>
      </c>
      <c r="P25" s="100"/>
      <c r="Q25" s="102"/>
      <c r="R25" s="102"/>
      <c r="S25" s="102"/>
      <c r="T25" s="102"/>
      <c r="U25" s="102"/>
      <c r="V25" s="102"/>
      <c r="W25" s="102">
        <v>1</v>
      </c>
      <c r="X25" s="101"/>
      <c r="Y25" s="101"/>
      <c r="Z25" s="769">
        <v>101.54</v>
      </c>
      <c r="AA25" s="196"/>
    </row>
    <row r="26" spans="1:27" ht="35.1" customHeight="1">
      <c r="A26" s="715"/>
      <c r="B26" s="805"/>
      <c r="C26" s="806"/>
      <c r="D26" s="786"/>
      <c r="E26" s="1"/>
      <c r="F26" s="326">
        <v>2</v>
      </c>
      <c r="G26" s="415" t="s">
        <v>238</v>
      </c>
      <c r="H26" s="783"/>
      <c r="I26" s="1"/>
      <c r="J26" s="42"/>
      <c r="K26" s="1"/>
      <c r="L26" s="715"/>
      <c r="M26" s="1"/>
      <c r="N26" s="1"/>
      <c r="O26" s="715"/>
      <c r="P26" s="100"/>
      <c r="Q26" s="102"/>
      <c r="R26" s="102"/>
      <c r="S26" s="102"/>
      <c r="T26" s="102"/>
      <c r="U26" s="102"/>
      <c r="V26" s="102"/>
      <c r="W26" s="102"/>
      <c r="X26" s="102">
        <v>1</v>
      </c>
      <c r="Y26" s="101"/>
      <c r="Z26" s="770"/>
      <c r="AA26" s="190"/>
    </row>
    <row r="27" spans="1:27" ht="35.1" customHeight="1">
      <c r="A27" s="220">
        <v>10</v>
      </c>
      <c r="B27" s="236" t="s">
        <v>239</v>
      </c>
      <c r="C27" s="348" t="s">
        <v>211</v>
      </c>
      <c r="D27" s="406" t="s">
        <v>1334</v>
      </c>
      <c r="E27" s="1"/>
      <c r="F27" s="326">
        <v>1</v>
      </c>
      <c r="G27" s="415" t="s">
        <v>240</v>
      </c>
      <c r="H27" s="418" t="s">
        <v>1835</v>
      </c>
      <c r="I27" s="1"/>
      <c r="J27" s="42"/>
      <c r="K27" s="1"/>
      <c r="L27" s="324">
        <v>102.85</v>
      </c>
      <c r="M27" s="1"/>
      <c r="N27" s="1"/>
      <c r="O27" s="324" t="s">
        <v>204</v>
      </c>
      <c r="P27" s="100"/>
      <c r="Q27" s="102"/>
      <c r="R27" s="102"/>
      <c r="S27" s="102"/>
      <c r="T27" s="102"/>
      <c r="U27" s="102"/>
      <c r="V27" s="102">
        <v>1</v>
      </c>
      <c r="W27" s="101"/>
      <c r="X27" s="101"/>
      <c r="Y27" s="101"/>
      <c r="Z27" s="606">
        <v>16.52</v>
      </c>
      <c r="AA27" s="196"/>
    </row>
    <row r="28" spans="1:27" ht="35.1" customHeight="1">
      <c r="A28" s="715">
        <v>11</v>
      </c>
      <c r="B28" s="805" t="s">
        <v>241</v>
      </c>
      <c r="C28" s="806" t="s">
        <v>211</v>
      </c>
      <c r="D28" s="817" t="s">
        <v>1335</v>
      </c>
      <c r="E28" s="1"/>
      <c r="F28" s="326">
        <v>1</v>
      </c>
      <c r="G28" s="415" t="s">
        <v>242</v>
      </c>
      <c r="H28" s="781" t="s">
        <v>1397</v>
      </c>
      <c r="I28" s="731" t="s">
        <v>1378</v>
      </c>
      <c r="J28" s="42"/>
      <c r="K28" s="1"/>
      <c r="L28" s="715">
        <v>307.27999999999997</v>
      </c>
      <c r="M28" s="1"/>
      <c r="N28" s="1"/>
      <c r="O28" s="715" t="s">
        <v>204</v>
      </c>
      <c r="P28" s="100"/>
      <c r="Q28" s="102"/>
      <c r="R28" s="102"/>
      <c r="S28" s="102"/>
      <c r="T28" s="102"/>
      <c r="U28" s="102"/>
      <c r="V28" s="102"/>
      <c r="W28" s="102"/>
      <c r="X28" s="102">
        <v>1</v>
      </c>
      <c r="Y28" s="101"/>
      <c r="Z28" s="769">
        <v>100.74</v>
      </c>
      <c r="AA28" s="196"/>
    </row>
    <row r="29" spans="1:27" ht="35.1" customHeight="1">
      <c r="A29" s="715"/>
      <c r="B29" s="805"/>
      <c r="C29" s="806"/>
      <c r="D29" s="818"/>
      <c r="E29" s="1"/>
      <c r="F29" s="326">
        <v>2</v>
      </c>
      <c r="G29" s="415" t="s">
        <v>243</v>
      </c>
      <c r="H29" s="782"/>
      <c r="I29" s="732"/>
      <c r="J29" s="42"/>
      <c r="K29" s="1"/>
      <c r="L29" s="715"/>
      <c r="M29" s="1"/>
      <c r="N29" s="1"/>
      <c r="O29" s="715"/>
      <c r="P29" s="100">
        <v>1</v>
      </c>
      <c r="Q29" s="109"/>
      <c r="R29" s="109"/>
      <c r="S29" s="101"/>
      <c r="T29" s="101"/>
      <c r="U29" s="101"/>
      <c r="V29" s="101"/>
      <c r="W29" s="101"/>
      <c r="X29" s="101"/>
      <c r="Y29" s="101"/>
      <c r="Z29" s="828"/>
      <c r="AA29" s="190"/>
    </row>
    <row r="30" spans="1:27" ht="35.1" customHeight="1">
      <c r="A30" s="715"/>
      <c r="B30" s="805"/>
      <c r="C30" s="806"/>
      <c r="D30" s="819"/>
      <c r="E30" s="1"/>
      <c r="F30" s="326">
        <v>3</v>
      </c>
      <c r="G30" s="415" t="s">
        <v>244</v>
      </c>
      <c r="H30" s="783"/>
      <c r="I30" s="733"/>
      <c r="J30" s="42"/>
      <c r="K30" s="1"/>
      <c r="L30" s="715"/>
      <c r="M30" s="1"/>
      <c r="N30" s="1"/>
      <c r="O30" s="715"/>
      <c r="P30" s="100"/>
      <c r="Q30" s="102"/>
      <c r="R30" s="102"/>
      <c r="S30" s="102"/>
      <c r="T30" s="102"/>
      <c r="U30" s="102"/>
      <c r="V30" s="102"/>
      <c r="W30" s="102">
        <v>1</v>
      </c>
      <c r="X30" s="101"/>
      <c r="Y30" s="101"/>
      <c r="Z30" s="770"/>
      <c r="AA30" s="190"/>
    </row>
    <row r="31" spans="1:27" ht="35.1" customHeight="1">
      <c r="A31" s="316">
        <v>12</v>
      </c>
      <c r="B31" s="318" t="s">
        <v>2324</v>
      </c>
      <c r="C31" s="806" t="s">
        <v>211</v>
      </c>
      <c r="D31" s="784" t="s">
        <v>1336</v>
      </c>
      <c r="E31" s="1"/>
      <c r="F31" s="326">
        <v>1</v>
      </c>
      <c r="G31" s="415" t="s">
        <v>245</v>
      </c>
      <c r="H31" s="419" t="s">
        <v>1744</v>
      </c>
      <c r="I31" s="1"/>
      <c r="J31" s="42"/>
      <c r="K31" s="1"/>
      <c r="L31" s="715">
        <v>209.37</v>
      </c>
      <c r="M31" s="1"/>
      <c r="N31" s="1"/>
      <c r="O31" s="715" t="s">
        <v>204</v>
      </c>
      <c r="P31" s="100"/>
      <c r="Q31" s="101"/>
      <c r="R31" s="101"/>
      <c r="S31" s="101"/>
      <c r="T31" s="101"/>
      <c r="U31" s="101"/>
      <c r="V31" s="101"/>
      <c r="W31" s="101"/>
      <c r="X31" s="101"/>
      <c r="Y31" s="101"/>
      <c r="Z31" s="606"/>
      <c r="AA31" s="190"/>
    </row>
    <row r="32" spans="1:27" ht="35.1" customHeight="1">
      <c r="A32" s="316">
        <v>13</v>
      </c>
      <c r="B32" s="318" t="s">
        <v>2325</v>
      </c>
      <c r="C32" s="806"/>
      <c r="D32" s="786"/>
      <c r="E32" s="1"/>
      <c r="F32" s="326">
        <v>1</v>
      </c>
      <c r="G32" s="415" t="s">
        <v>246</v>
      </c>
      <c r="H32" s="418" t="s">
        <v>2326</v>
      </c>
      <c r="I32" s="1"/>
      <c r="J32" s="42"/>
      <c r="K32" s="1"/>
      <c r="L32" s="715"/>
      <c r="M32" s="1"/>
      <c r="N32" s="1"/>
      <c r="O32" s="715"/>
      <c r="P32" s="100">
        <v>1</v>
      </c>
      <c r="Q32" s="101"/>
      <c r="R32" s="101"/>
      <c r="S32" s="101"/>
      <c r="T32" s="101"/>
      <c r="U32" s="101"/>
      <c r="V32" s="101"/>
      <c r="W32" s="101"/>
      <c r="X32" s="101"/>
      <c r="Y32" s="101"/>
      <c r="Z32" s="606"/>
      <c r="AA32" s="190"/>
    </row>
    <row r="33" spans="1:27" ht="35.1" customHeight="1">
      <c r="A33" s="220">
        <v>14</v>
      </c>
      <c r="B33" s="236" t="s">
        <v>247</v>
      </c>
      <c r="C33" s="348" t="s">
        <v>211</v>
      </c>
      <c r="D33" s="405" t="s">
        <v>1337</v>
      </c>
      <c r="E33" s="1"/>
      <c r="F33" s="326">
        <v>1</v>
      </c>
      <c r="G33" s="415" t="s">
        <v>248</v>
      </c>
      <c r="H33" s="418" t="s">
        <v>1836</v>
      </c>
      <c r="I33" s="1"/>
      <c r="J33" s="42"/>
      <c r="K33" s="1"/>
      <c r="L33" s="324">
        <v>103.36</v>
      </c>
      <c r="M33" s="1"/>
      <c r="N33" s="1"/>
      <c r="O33" s="324" t="s">
        <v>204</v>
      </c>
      <c r="P33" s="100"/>
      <c r="Q33" s="102"/>
      <c r="R33" s="102"/>
      <c r="S33" s="102"/>
      <c r="T33" s="102"/>
      <c r="U33" s="102">
        <v>1</v>
      </c>
      <c r="V33" s="101"/>
      <c r="W33" s="101"/>
      <c r="X33" s="101"/>
      <c r="Y33" s="101"/>
      <c r="Z33" s="606">
        <v>30.49</v>
      </c>
      <c r="AA33" s="190"/>
    </row>
    <row r="34" spans="1:27" ht="35.1" customHeight="1">
      <c r="A34" s="715">
        <v>15</v>
      </c>
      <c r="B34" s="805" t="s">
        <v>249</v>
      </c>
      <c r="C34" s="806" t="s">
        <v>211</v>
      </c>
      <c r="D34" s="784" t="s">
        <v>1338</v>
      </c>
      <c r="E34" s="1"/>
      <c r="F34" s="326">
        <v>1</v>
      </c>
      <c r="G34" s="415" t="s">
        <v>250</v>
      </c>
      <c r="H34" s="781" t="s">
        <v>1381</v>
      </c>
      <c r="I34" s="731" t="s">
        <v>1307</v>
      </c>
      <c r="J34" s="42"/>
      <c r="K34" s="1"/>
      <c r="L34" s="715">
        <v>307.3</v>
      </c>
      <c r="M34" s="1"/>
      <c r="N34" s="1"/>
      <c r="O34" s="715" t="s">
        <v>204</v>
      </c>
      <c r="P34" s="100"/>
      <c r="Q34" s="102"/>
      <c r="R34" s="102"/>
      <c r="S34" s="102"/>
      <c r="T34" s="102"/>
      <c r="U34" s="102">
        <v>1</v>
      </c>
      <c r="V34" s="101"/>
      <c r="W34" s="101"/>
      <c r="X34" s="101"/>
      <c r="Y34" s="101"/>
      <c r="Z34" s="769">
        <v>80.040000000000006</v>
      </c>
      <c r="AA34" s="196"/>
    </row>
    <row r="35" spans="1:27" ht="35.1" customHeight="1">
      <c r="A35" s="715"/>
      <c r="B35" s="805"/>
      <c r="C35" s="806"/>
      <c r="D35" s="785"/>
      <c r="E35" s="1"/>
      <c r="F35" s="326">
        <v>2</v>
      </c>
      <c r="G35" s="415" t="s">
        <v>251</v>
      </c>
      <c r="H35" s="782"/>
      <c r="I35" s="732"/>
      <c r="J35" s="42"/>
      <c r="K35" s="1"/>
      <c r="L35" s="715"/>
      <c r="M35" s="1"/>
      <c r="N35" s="1"/>
      <c r="O35" s="715"/>
      <c r="P35" s="100"/>
      <c r="Q35" s="102"/>
      <c r="R35" s="102"/>
      <c r="S35" s="102"/>
      <c r="T35" s="102"/>
      <c r="U35" s="102">
        <v>1</v>
      </c>
      <c r="V35" s="101"/>
      <c r="W35" s="101"/>
      <c r="X35" s="101"/>
      <c r="Y35" s="101"/>
      <c r="Z35" s="828"/>
      <c r="AA35" s="196"/>
    </row>
    <row r="36" spans="1:27" ht="35.1" customHeight="1">
      <c r="A36" s="715"/>
      <c r="B36" s="805"/>
      <c r="C36" s="806"/>
      <c r="D36" s="786"/>
      <c r="E36" s="1"/>
      <c r="F36" s="326">
        <v>3</v>
      </c>
      <c r="G36" s="415" t="s">
        <v>252</v>
      </c>
      <c r="H36" s="783"/>
      <c r="I36" s="733"/>
      <c r="J36" s="42"/>
      <c r="K36" s="1"/>
      <c r="L36" s="715"/>
      <c r="M36" s="1"/>
      <c r="N36" s="1"/>
      <c r="O36" s="715"/>
      <c r="P36" s="100"/>
      <c r="Q36" s="102"/>
      <c r="R36" s="102"/>
      <c r="S36" s="102"/>
      <c r="T36" s="102">
        <v>1</v>
      </c>
      <c r="U36" s="101"/>
      <c r="V36" s="101"/>
      <c r="W36" s="101"/>
      <c r="X36" s="101"/>
      <c r="Y36" s="101"/>
      <c r="Z36" s="770"/>
      <c r="AA36" s="190"/>
    </row>
    <row r="37" spans="1:27" ht="35.1" customHeight="1">
      <c r="A37" s="715">
        <v>16</v>
      </c>
      <c r="B37" s="805" t="s">
        <v>253</v>
      </c>
      <c r="C37" s="806" t="s">
        <v>211</v>
      </c>
      <c r="D37" s="784" t="s">
        <v>1339</v>
      </c>
      <c r="E37" s="1"/>
      <c r="F37" s="326">
        <v>1</v>
      </c>
      <c r="G37" s="415" t="s">
        <v>254</v>
      </c>
      <c r="H37" s="815" t="s">
        <v>1382</v>
      </c>
      <c r="I37" s="731" t="s">
        <v>1378</v>
      </c>
      <c r="J37" s="42"/>
      <c r="K37" s="1"/>
      <c r="L37" s="715">
        <v>204.74</v>
      </c>
      <c r="M37" s="1"/>
      <c r="N37" s="1"/>
      <c r="O37" s="715" t="s">
        <v>204</v>
      </c>
      <c r="P37" s="100"/>
      <c r="Q37" s="102"/>
      <c r="R37" s="102"/>
      <c r="S37" s="102"/>
      <c r="T37" s="102">
        <v>1</v>
      </c>
      <c r="U37" s="101"/>
      <c r="V37" s="101"/>
      <c r="W37" s="101"/>
      <c r="X37" s="101"/>
      <c r="Y37" s="101"/>
      <c r="Z37" s="769">
        <v>47</v>
      </c>
      <c r="AA37" s="190"/>
    </row>
    <row r="38" spans="1:27" ht="35.1" customHeight="1">
      <c r="A38" s="715"/>
      <c r="B38" s="805"/>
      <c r="C38" s="806"/>
      <c r="D38" s="786"/>
      <c r="E38" s="1"/>
      <c r="F38" s="326">
        <v>2</v>
      </c>
      <c r="G38" s="415" t="s">
        <v>255</v>
      </c>
      <c r="H38" s="816"/>
      <c r="I38" s="733"/>
      <c r="J38" s="42"/>
      <c r="K38" s="1"/>
      <c r="L38" s="715"/>
      <c r="M38" s="1"/>
      <c r="N38" s="1"/>
      <c r="O38" s="715"/>
      <c r="P38" s="100"/>
      <c r="Q38" s="102"/>
      <c r="R38" s="102"/>
      <c r="S38" s="102"/>
      <c r="T38" s="102"/>
      <c r="U38" s="102">
        <v>1</v>
      </c>
      <c r="V38" s="101"/>
      <c r="W38" s="101"/>
      <c r="X38" s="101"/>
      <c r="Y38" s="101"/>
      <c r="Z38" s="770"/>
      <c r="AA38" s="196"/>
    </row>
    <row r="39" spans="1:27" ht="35.1" customHeight="1">
      <c r="A39" s="220">
        <v>17</v>
      </c>
      <c r="B39" s="236" t="s">
        <v>256</v>
      </c>
      <c r="C39" s="348" t="s">
        <v>211</v>
      </c>
      <c r="D39" s="405" t="s">
        <v>1340</v>
      </c>
      <c r="E39" s="1"/>
      <c r="F39" s="326">
        <v>1</v>
      </c>
      <c r="G39" s="415" t="s">
        <v>257</v>
      </c>
      <c r="H39" s="567" t="s">
        <v>2327</v>
      </c>
      <c r="I39" s="1"/>
      <c r="J39" s="42"/>
      <c r="K39" s="1"/>
      <c r="L39" s="324">
        <v>102.78</v>
      </c>
      <c r="M39" s="1"/>
      <c r="N39" s="1"/>
      <c r="O39" s="324" t="s">
        <v>204</v>
      </c>
      <c r="P39" s="100">
        <v>1</v>
      </c>
      <c r="Q39" s="101"/>
      <c r="R39" s="101"/>
      <c r="S39" s="101"/>
      <c r="T39" s="101"/>
      <c r="U39" s="101"/>
      <c r="V39" s="101"/>
      <c r="W39" s="101"/>
      <c r="X39" s="101"/>
      <c r="Y39" s="101"/>
      <c r="Z39" s="606"/>
      <c r="AA39" s="190"/>
    </row>
    <row r="40" spans="1:27" ht="35.1" customHeight="1">
      <c r="A40" s="715">
        <v>18</v>
      </c>
      <c r="B40" s="805" t="s">
        <v>258</v>
      </c>
      <c r="C40" s="806" t="s">
        <v>211</v>
      </c>
      <c r="D40" s="784" t="s">
        <v>1341</v>
      </c>
      <c r="E40" s="1"/>
      <c r="F40" s="326">
        <v>1</v>
      </c>
      <c r="G40" s="415" t="s">
        <v>259</v>
      </c>
      <c r="H40" s="781" t="s">
        <v>1383</v>
      </c>
      <c r="I40" s="820" t="s">
        <v>1378</v>
      </c>
      <c r="J40" s="42"/>
      <c r="K40" s="1"/>
      <c r="L40" s="715">
        <v>206.78</v>
      </c>
      <c r="M40" s="1"/>
      <c r="N40" s="1"/>
      <c r="O40" s="715" t="s">
        <v>204</v>
      </c>
      <c r="P40" s="100"/>
      <c r="Q40" s="102"/>
      <c r="R40" s="102"/>
      <c r="S40" s="102"/>
      <c r="T40" s="102"/>
      <c r="U40" s="102"/>
      <c r="V40" s="102"/>
      <c r="W40" s="102">
        <v>1</v>
      </c>
      <c r="X40" s="101"/>
      <c r="Y40" s="101"/>
      <c r="Z40" s="769">
        <v>89.06</v>
      </c>
      <c r="AA40" s="196"/>
    </row>
    <row r="41" spans="1:27" ht="35.1" customHeight="1">
      <c r="A41" s="715"/>
      <c r="B41" s="805"/>
      <c r="C41" s="806"/>
      <c r="D41" s="786"/>
      <c r="E41" s="1"/>
      <c r="F41" s="326">
        <v>2</v>
      </c>
      <c r="G41" s="415" t="s">
        <v>260</v>
      </c>
      <c r="H41" s="783"/>
      <c r="I41" s="821"/>
      <c r="J41" s="42"/>
      <c r="K41" s="1"/>
      <c r="L41" s="715"/>
      <c r="M41" s="1"/>
      <c r="N41" s="1"/>
      <c r="O41" s="715"/>
      <c r="P41" s="100"/>
      <c r="Q41" s="102"/>
      <c r="R41" s="102"/>
      <c r="S41" s="102"/>
      <c r="T41" s="102"/>
      <c r="U41" s="102"/>
      <c r="V41" s="102">
        <v>1</v>
      </c>
      <c r="W41" s="101"/>
      <c r="X41" s="101"/>
      <c r="Y41" s="101"/>
      <c r="Z41" s="770"/>
      <c r="AA41" s="190"/>
    </row>
    <row r="42" spans="1:27" ht="35.1" customHeight="1">
      <c r="A42" s="316">
        <v>19</v>
      </c>
      <c r="B42" s="319" t="s">
        <v>2329</v>
      </c>
      <c r="C42" s="806" t="s">
        <v>211</v>
      </c>
      <c r="D42" s="784" t="s">
        <v>1342</v>
      </c>
      <c r="E42" s="1"/>
      <c r="F42" s="326">
        <v>1</v>
      </c>
      <c r="G42" s="415" t="s">
        <v>261</v>
      </c>
      <c r="H42" s="567" t="s">
        <v>2328</v>
      </c>
      <c r="I42" s="820"/>
      <c r="J42" s="42"/>
      <c r="K42" s="1"/>
      <c r="L42" s="715">
        <v>409.65</v>
      </c>
      <c r="M42" s="1"/>
      <c r="N42" s="1"/>
      <c r="O42" s="715" t="s">
        <v>204</v>
      </c>
      <c r="P42" s="100">
        <v>1</v>
      </c>
      <c r="Q42" s="101"/>
      <c r="R42" s="101"/>
      <c r="S42" s="101"/>
      <c r="T42" s="101"/>
      <c r="U42" s="101"/>
      <c r="V42" s="101"/>
      <c r="W42" s="101"/>
      <c r="X42" s="101"/>
      <c r="Y42" s="101"/>
      <c r="Z42" s="606"/>
      <c r="AA42" s="190"/>
    </row>
    <row r="43" spans="1:27" ht="35.1" customHeight="1">
      <c r="A43" s="316">
        <v>20</v>
      </c>
      <c r="B43" s="319" t="s">
        <v>2330</v>
      </c>
      <c r="C43" s="806"/>
      <c r="D43" s="785"/>
      <c r="E43" s="1"/>
      <c r="F43" s="326">
        <v>1</v>
      </c>
      <c r="G43" s="415" t="s">
        <v>262</v>
      </c>
      <c r="H43" s="557" t="s">
        <v>2464</v>
      </c>
      <c r="I43" s="822"/>
      <c r="J43" s="42"/>
      <c r="K43" s="1"/>
      <c r="L43" s="715"/>
      <c r="M43" s="1"/>
      <c r="N43" s="1"/>
      <c r="O43" s="715"/>
      <c r="P43" s="100">
        <v>1</v>
      </c>
      <c r="Q43" s="101"/>
      <c r="R43" s="101"/>
      <c r="S43" s="101"/>
      <c r="T43" s="101"/>
      <c r="U43" s="101"/>
      <c r="V43" s="101"/>
      <c r="W43" s="101"/>
      <c r="X43" s="101"/>
      <c r="Y43" s="101"/>
      <c r="Z43" s="606"/>
      <c r="AA43" s="190"/>
    </row>
    <row r="44" spans="1:27" ht="35.1" customHeight="1">
      <c r="A44" s="316">
        <v>21</v>
      </c>
      <c r="B44" s="319" t="s">
        <v>2331</v>
      </c>
      <c r="C44" s="806"/>
      <c r="D44" s="785"/>
      <c r="E44" s="1"/>
      <c r="F44" s="326">
        <v>1</v>
      </c>
      <c r="G44" s="415" t="s">
        <v>263</v>
      </c>
      <c r="H44" s="557" t="s">
        <v>2465</v>
      </c>
      <c r="I44" s="822"/>
      <c r="J44" s="42"/>
      <c r="K44" s="1"/>
      <c r="L44" s="715"/>
      <c r="M44" s="1"/>
      <c r="N44" s="1"/>
      <c r="O44" s="715"/>
      <c r="P44" s="100"/>
      <c r="Q44" s="102">
        <v>1</v>
      </c>
      <c r="R44" s="101"/>
      <c r="S44" s="101"/>
      <c r="T44" s="101"/>
      <c r="U44" s="101"/>
      <c r="V44" s="101"/>
      <c r="W44" s="101"/>
      <c r="X44" s="101"/>
      <c r="Y44" s="101"/>
      <c r="Z44" s="606"/>
      <c r="AA44" s="190"/>
    </row>
    <row r="45" spans="1:27" ht="35.1" customHeight="1">
      <c r="A45" s="316">
        <v>22</v>
      </c>
      <c r="B45" s="319" t="s">
        <v>2332</v>
      </c>
      <c r="C45" s="806"/>
      <c r="D45" s="786"/>
      <c r="E45" s="1"/>
      <c r="F45" s="326">
        <v>1</v>
      </c>
      <c r="G45" s="415" t="s">
        <v>264</v>
      </c>
      <c r="H45" s="567" t="s">
        <v>2333</v>
      </c>
      <c r="I45" s="821"/>
      <c r="J45" s="42"/>
      <c r="K45" s="1"/>
      <c r="L45" s="715"/>
      <c r="M45" s="1"/>
      <c r="N45" s="1"/>
      <c r="O45" s="715"/>
      <c r="P45" s="100"/>
      <c r="Q45" s="102"/>
      <c r="R45" s="102"/>
      <c r="S45" s="102"/>
      <c r="T45" s="102"/>
      <c r="U45" s="102"/>
      <c r="V45" s="102">
        <v>1</v>
      </c>
      <c r="W45" s="101"/>
      <c r="X45" s="101"/>
      <c r="Y45" s="101"/>
      <c r="Z45" s="606">
        <v>17.8</v>
      </c>
      <c r="AA45" s="190"/>
    </row>
    <row r="46" spans="1:27" ht="35.1" customHeight="1">
      <c r="A46" s="715">
        <v>23</v>
      </c>
      <c r="B46" s="805" t="s">
        <v>265</v>
      </c>
      <c r="C46" s="806" t="s">
        <v>266</v>
      </c>
      <c r="D46" s="823" t="s">
        <v>1343</v>
      </c>
      <c r="E46" s="1"/>
      <c r="F46" s="326">
        <v>1</v>
      </c>
      <c r="G46" s="415" t="s">
        <v>267</v>
      </c>
      <c r="H46" s="781" t="s">
        <v>1384</v>
      </c>
      <c r="I46" s="820" t="s">
        <v>1385</v>
      </c>
      <c r="J46" s="42"/>
      <c r="K46" s="1"/>
      <c r="L46" s="715">
        <v>203.7</v>
      </c>
      <c r="M46" s="1"/>
      <c r="N46" s="1"/>
      <c r="O46" s="715" t="s">
        <v>204</v>
      </c>
      <c r="P46" s="100"/>
      <c r="Q46" s="102"/>
      <c r="R46" s="102"/>
      <c r="S46" s="102"/>
      <c r="T46" s="102"/>
      <c r="U46" s="102"/>
      <c r="V46" s="102">
        <v>1</v>
      </c>
      <c r="W46" s="101"/>
      <c r="X46" s="101"/>
      <c r="Y46" s="101"/>
      <c r="Z46" s="769">
        <v>75.38</v>
      </c>
      <c r="AA46" s="196"/>
    </row>
    <row r="47" spans="1:27" ht="35.1" customHeight="1">
      <c r="A47" s="715"/>
      <c r="B47" s="805"/>
      <c r="C47" s="806"/>
      <c r="D47" s="824"/>
      <c r="E47" s="1"/>
      <c r="F47" s="326">
        <v>2</v>
      </c>
      <c r="G47" s="415" t="s">
        <v>268</v>
      </c>
      <c r="H47" s="783"/>
      <c r="I47" s="821"/>
      <c r="J47" s="42"/>
      <c r="K47" s="1"/>
      <c r="L47" s="715"/>
      <c r="M47" s="1"/>
      <c r="N47" s="1"/>
      <c r="O47" s="715"/>
      <c r="P47" s="100"/>
      <c r="Q47" s="102"/>
      <c r="R47" s="102"/>
      <c r="S47" s="102"/>
      <c r="T47" s="102"/>
      <c r="U47" s="102"/>
      <c r="V47" s="102">
        <v>1</v>
      </c>
      <c r="W47" s="101"/>
      <c r="X47" s="101"/>
      <c r="Y47" s="101"/>
      <c r="Z47" s="770"/>
      <c r="AA47" s="190"/>
    </row>
    <row r="48" spans="1:27" ht="35.1" customHeight="1">
      <c r="A48" s="220">
        <v>24</v>
      </c>
      <c r="B48" s="236" t="s">
        <v>269</v>
      </c>
      <c r="C48" s="348" t="s">
        <v>266</v>
      </c>
      <c r="D48" s="407" t="s">
        <v>1344</v>
      </c>
      <c r="E48" s="1"/>
      <c r="F48" s="326">
        <v>1</v>
      </c>
      <c r="G48" s="415" t="s">
        <v>270</v>
      </c>
      <c r="H48" s="402" t="s">
        <v>1865</v>
      </c>
      <c r="I48" s="1"/>
      <c r="J48" s="42"/>
      <c r="K48" s="1"/>
      <c r="L48" s="324">
        <v>101.62</v>
      </c>
      <c r="M48" s="1"/>
      <c r="N48" s="1"/>
      <c r="O48" s="324" t="s">
        <v>204</v>
      </c>
      <c r="P48" s="100"/>
      <c r="Q48" s="102"/>
      <c r="R48" s="102"/>
      <c r="S48" s="102">
        <v>1</v>
      </c>
      <c r="T48" s="101"/>
      <c r="U48" s="101"/>
      <c r="V48" s="101"/>
      <c r="W48" s="101"/>
      <c r="X48" s="101"/>
      <c r="Y48" s="101"/>
      <c r="Z48" s="606">
        <v>12.06</v>
      </c>
      <c r="AA48" s="190"/>
    </row>
    <row r="49" spans="1:27" ht="35.1" customHeight="1">
      <c r="A49" s="715">
        <v>25</v>
      </c>
      <c r="B49" s="805" t="s">
        <v>271</v>
      </c>
      <c r="C49" s="806" t="s">
        <v>266</v>
      </c>
      <c r="D49" s="791" t="s">
        <v>1345</v>
      </c>
      <c r="E49" s="1"/>
      <c r="F49" s="326">
        <v>1</v>
      </c>
      <c r="G49" s="413" t="s">
        <v>272</v>
      </c>
      <c r="H49" s="781" t="s">
        <v>1386</v>
      </c>
      <c r="I49" s="4" t="s">
        <v>1387</v>
      </c>
      <c r="J49" s="42"/>
      <c r="K49" s="1"/>
      <c r="L49" s="715">
        <v>309.52999999999997</v>
      </c>
      <c r="M49" s="1"/>
      <c r="N49" s="1"/>
      <c r="O49" s="715" t="s">
        <v>204</v>
      </c>
      <c r="P49" s="100"/>
      <c r="Q49" s="102"/>
      <c r="R49" s="102"/>
      <c r="S49" s="102"/>
      <c r="T49" s="102"/>
      <c r="U49" s="102">
        <v>1</v>
      </c>
      <c r="V49" s="101"/>
      <c r="W49" s="101"/>
      <c r="X49" s="101"/>
      <c r="Y49" s="101"/>
      <c r="Z49" s="769">
        <v>50.97</v>
      </c>
      <c r="AA49" s="190"/>
    </row>
    <row r="50" spans="1:27" ht="35.1" customHeight="1">
      <c r="A50" s="715"/>
      <c r="B50" s="805"/>
      <c r="C50" s="806"/>
      <c r="D50" s="792"/>
      <c r="E50" s="1"/>
      <c r="F50" s="326">
        <v>2</v>
      </c>
      <c r="G50" s="413" t="s">
        <v>273</v>
      </c>
      <c r="H50" s="782"/>
      <c r="I50" s="1"/>
      <c r="J50" s="42"/>
      <c r="K50" s="1"/>
      <c r="L50" s="715"/>
      <c r="M50" s="1"/>
      <c r="N50" s="1"/>
      <c r="O50" s="715"/>
      <c r="P50" s="100"/>
      <c r="Q50" s="102"/>
      <c r="R50" s="102"/>
      <c r="S50" s="102"/>
      <c r="T50" s="102"/>
      <c r="U50" s="102"/>
      <c r="V50" s="102"/>
      <c r="W50" s="102">
        <v>1</v>
      </c>
      <c r="X50" s="101"/>
      <c r="Y50" s="101"/>
      <c r="Z50" s="828"/>
      <c r="AA50" s="190"/>
    </row>
    <row r="51" spans="1:27" ht="35.1" customHeight="1">
      <c r="A51" s="715"/>
      <c r="B51" s="805"/>
      <c r="C51" s="806"/>
      <c r="D51" s="793"/>
      <c r="E51" s="1"/>
      <c r="F51" s="326">
        <v>3</v>
      </c>
      <c r="G51" s="413" t="s">
        <v>274</v>
      </c>
      <c r="H51" s="783"/>
      <c r="I51" s="1"/>
      <c r="J51" s="42"/>
      <c r="K51" s="1"/>
      <c r="L51" s="715"/>
      <c r="M51" s="1"/>
      <c r="N51" s="1"/>
      <c r="O51" s="715"/>
      <c r="P51" s="100">
        <v>1</v>
      </c>
      <c r="Q51" s="101"/>
      <c r="R51" s="101"/>
      <c r="S51" s="101"/>
      <c r="T51" s="101"/>
      <c r="U51" s="101"/>
      <c r="V51" s="101"/>
      <c r="W51" s="101"/>
      <c r="X51" s="101"/>
      <c r="Y51" s="101"/>
      <c r="Z51" s="770"/>
      <c r="AA51" s="190"/>
    </row>
    <row r="52" spans="1:27" ht="35.1" customHeight="1">
      <c r="A52" s="220">
        <v>26</v>
      </c>
      <c r="B52" s="236" t="s">
        <v>275</v>
      </c>
      <c r="C52" s="348" t="s">
        <v>266</v>
      </c>
      <c r="D52" s="407" t="s">
        <v>1346</v>
      </c>
      <c r="E52" s="1"/>
      <c r="F52" s="326">
        <v>1</v>
      </c>
      <c r="G52" s="415" t="s">
        <v>276</v>
      </c>
      <c r="H52" s="402" t="s">
        <v>1866</v>
      </c>
      <c r="I52" s="1"/>
      <c r="J52" s="42"/>
      <c r="K52" s="1"/>
      <c r="L52" s="324">
        <v>101.8</v>
      </c>
      <c r="M52" s="1"/>
      <c r="N52" s="1"/>
      <c r="O52" s="324" t="s">
        <v>204</v>
      </c>
      <c r="P52" s="100"/>
      <c r="Q52" s="102"/>
      <c r="R52" s="102"/>
      <c r="S52" s="102"/>
      <c r="T52" s="102"/>
      <c r="U52" s="102"/>
      <c r="V52" s="102">
        <v>1</v>
      </c>
      <c r="W52" s="101"/>
      <c r="X52" s="101"/>
      <c r="Y52" s="101"/>
      <c r="Z52" s="606">
        <v>29.74</v>
      </c>
      <c r="AA52" s="190"/>
    </row>
    <row r="53" spans="1:27" ht="35.1" customHeight="1">
      <c r="A53" s="220">
        <v>27</v>
      </c>
      <c r="B53" s="236" t="s">
        <v>277</v>
      </c>
      <c r="C53" s="348" t="s">
        <v>266</v>
      </c>
      <c r="D53" s="407" t="s">
        <v>1347</v>
      </c>
      <c r="E53" s="1"/>
      <c r="F53" s="326">
        <v>1</v>
      </c>
      <c r="G53" s="415" t="s">
        <v>278</v>
      </c>
      <c r="H53" s="402" t="s">
        <v>1867</v>
      </c>
      <c r="I53" s="1"/>
      <c r="J53" s="42"/>
      <c r="K53" s="1"/>
      <c r="L53" s="324">
        <v>102.21</v>
      </c>
      <c r="M53" s="1"/>
      <c r="N53" s="1"/>
      <c r="O53" s="324" t="s">
        <v>204</v>
      </c>
      <c r="P53" s="100"/>
      <c r="Q53" s="102"/>
      <c r="R53" s="102"/>
      <c r="S53" s="102"/>
      <c r="T53" s="102"/>
      <c r="U53" s="102"/>
      <c r="V53" s="102">
        <v>1</v>
      </c>
      <c r="W53" s="101"/>
      <c r="X53" s="101"/>
      <c r="Y53" s="101"/>
      <c r="Z53" s="606">
        <v>24.51</v>
      </c>
      <c r="AA53" s="190"/>
    </row>
    <row r="54" spans="1:27" ht="35.1" customHeight="1">
      <c r="A54" s="316">
        <v>28</v>
      </c>
      <c r="B54" s="318" t="s">
        <v>2336</v>
      </c>
      <c r="C54" s="806" t="s">
        <v>266</v>
      </c>
      <c r="D54" s="791" t="s">
        <v>1348</v>
      </c>
      <c r="E54" s="1"/>
      <c r="F54" s="56">
        <v>1</v>
      </c>
      <c r="G54" s="413" t="s">
        <v>279</v>
      </c>
      <c r="H54" s="556" t="s">
        <v>2334</v>
      </c>
      <c r="I54" s="1"/>
      <c r="J54" s="42"/>
      <c r="K54" s="1"/>
      <c r="L54" s="715">
        <v>206.72</v>
      </c>
      <c r="M54" s="1"/>
      <c r="N54" s="1"/>
      <c r="O54" s="715" t="s">
        <v>204</v>
      </c>
      <c r="P54" s="100">
        <v>1</v>
      </c>
      <c r="Q54" s="101"/>
      <c r="R54" s="101"/>
      <c r="S54" s="101"/>
      <c r="T54" s="101"/>
      <c r="U54" s="101"/>
      <c r="V54" s="101"/>
      <c r="W54" s="101"/>
      <c r="X54" s="101"/>
      <c r="Y54" s="101"/>
      <c r="Z54" s="606"/>
      <c r="AA54" s="190"/>
    </row>
    <row r="55" spans="1:27" ht="35.1" customHeight="1">
      <c r="A55" s="316">
        <v>29</v>
      </c>
      <c r="B55" s="318" t="s">
        <v>2337</v>
      </c>
      <c r="C55" s="806"/>
      <c r="D55" s="793"/>
      <c r="E55" s="1"/>
      <c r="F55" s="56">
        <v>1</v>
      </c>
      <c r="G55" s="415" t="s">
        <v>280</v>
      </c>
      <c r="H55" s="400" t="s">
        <v>2335</v>
      </c>
      <c r="I55" s="1"/>
      <c r="J55" s="42"/>
      <c r="K55" s="1"/>
      <c r="L55" s="715"/>
      <c r="M55" s="1"/>
      <c r="N55" s="1"/>
      <c r="O55" s="715"/>
      <c r="P55" s="100">
        <v>1</v>
      </c>
      <c r="Q55" s="101"/>
      <c r="R55" s="101"/>
      <c r="S55" s="101"/>
      <c r="T55" s="101"/>
      <c r="U55" s="101"/>
      <c r="V55" s="101"/>
      <c r="W55" s="101"/>
      <c r="X55" s="101"/>
      <c r="Y55" s="101"/>
      <c r="Z55" s="606"/>
      <c r="AA55" s="190"/>
    </row>
    <row r="56" spans="1:27" ht="35.1" customHeight="1">
      <c r="A56" s="715">
        <v>30</v>
      </c>
      <c r="B56" s="805" t="s">
        <v>281</v>
      </c>
      <c r="C56" s="806" t="s">
        <v>266</v>
      </c>
      <c r="D56" s="791" t="s">
        <v>1349</v>
      </c>
      <c r="E56" s="1"/>
      <c r="F56" s="326">
        <v>1</v>
      </c>
      <c r="G56" s="413" t="s">
        <v>282</v>
      </c>
      <c r="H56" s="781" t="s">
        <v>1388</v>
      </c>
      <c r="I56" s="820" t="s">
        <v>1307</v>
      </c>
      <c r="J56" s="42"/>
      <c r="K56" s="1"/>
      <c r="L56" s="715">
        <v>203.81</v>
      </c>
      <c r="M56" s="1"/>
      <c r="N56" s="1"/>
      <c r="O56" s="715" t="s">
        <v>204</v>
      </c>
      <c r="P56" s="100"/>
      <c r="Q56" s="102"/>
      <c r="R56" s="102">
        <v>1</v>
      </c>
      <c r="S56" s="101"/>
      <c r="T56" s="101"/>
      <c r="U56" s="101"/>
      <c r="V56" s="101"/>
      <c r="W56" s="101"/>
      <c r="X56" s="101"/>
      <c r="Y56" s="101"/>
      <c r="Z56" s="769">
        <v>28.56</v>
      </c>
      <c r="AA56" s="190"/>
    </row>
    <row r="57" spans="1:27" ht="35.1" customHeight="1">
      <c r="A57" s="715"/>
      <c r="B57" s="805"/>
      <c r="C57" s="806"/>
      <c r="D57" s="793"/>
      <c r="E57" s="1"/>
      <c r="F57" s="326">
        <v>2</v>
      </c>
      <c r="G57" s="415" t="s">
        <v>283</v>
      </c>
      <c r="H57" s="783"/>
      <c r="I57" s="821"/>
      <c r="J57" s="42"/>
      <c r="K57" s="1"/>
      <c r="L57" s="715"/>
      <c r="M57" s="1"/>
      <c r="N57" s="1"/>
      <c r="O57" s="715"/>
      <c r="P57" s="100"/>
      <c r="Q57" s="102"/>
      <c r="R57" s="102"/>
      <c r="S57" s="102"/>
      <c r="T57" s="102"/>
      <c r="U57" s="102">
        <v>1</v>
      </c>
      <c r="V57" s="101"/>
      <c r="W57" s="101"/>
      <c r="X57" s="101"/>
      <c r="Y57" s="101"/>
      <c r="Z57" s="770"/>
      <c r="AA57" s="190"/>
    </row>
    <row r="58" spans="1:27" ht="35.1" customHeight="1">
      <c r="A58" s="220">
        <v>31</v>
      </c>
      <c r="B58" s="236" t="s">
        <v>284</v>
      </c>
      <c r="C58" s="348" t="s">
        <v>266</v>
      </c>
      <c r="D58" s="407" t="s">
        <v>266</v>
      </c>
      <c r="E58" s="1"/>
      <c r="F58" s="326">
        <v>1</v>
      </c>
      <c r="G58" s="415" t="s">
        <v>285</v>
      </c>
      <c r="H58" s="417" t="s">
        <v>1389</v>
      </c>
      <c r="I58" s="4" t="s">
        <v>1387</v>
      </c>
      <c r="J58" s="42"/>
      <c r="K58" s="1"/>
      <c r="L58" s="324">
        <v>101.67</v>
      </c>
      <c r="M58" s="1"/>
      <c r="N58" s="1"/>
      <c r="O58" s="324" t="s">
        <v>204</v>
      </c>
      <c r="P58" s="100"/>
      <c r="Q58" s="102"/>
      <c r="R58" s="102"/>
      <c r="S58" s="102"/>
      <c r="T58" s="102"/>
      <c r="U58" s="102">
        <v>1</v>
      </c>
      <c r="V58" s="101"/>
      <c r="W58" s="101"/>
      <c r="X58" s="101"/>
      <c r="Y58" s="101"/>
      <c r="Z58" s="606">
        <v>31.59</v>
      </c>
      <c r="AA58" s="190"/>
    </row>
    <row r="59" spans="1:27" ht="35.1" customHeight="1">
      <c r="A59" s="715">
        <v>32</v>
      </c>
      <c r="B59" s="805" t="s">
        <v>286</v>
      </c>
      <c r="C59" s="806" t="s">
        <v>266</v>
      </c>
      <c r="D59" s="791" t="s">
        <v>1350</v>
      </c>
      <c r="E59" s="1"/>
      <c r="F59" s="326">
        <v>1</v>
      </c>
      <c r="G59" s="413" t="s">
        <v>287</v>
      </c>
      <c r="H59" s="781" t="s">
        <v>1390</v>
      </c>
      <c r="I59" s="731" t="s">
        <v>1219</v>
      </c>
      <c r="J59" s="42"/>
      <c r="K59" s="1"/>
      <c r="L59" s="715">
        <v>513.17999999999995</v>
      </c>
      <c r="M59" s="1"/>
      <c r="N59" s="1"/>
      <c r="O59" s="715" t="s">
        <v>204</v>
      </c>
      <c r="P59" s="100"/>
      <c r="Q59" s="102"/>
      <c r="R59" s="102"/>
      <c r="S59" s="102"/>
      <c r="T59" s="102"/>
      <c r="U59" s="102">
        <v>1</v>
      </c>
      <c r="V59" s="101"/>
      <c r="W59" s="101"/>
      <c r="X59" s="101"/>
      <c r="Y59" s="101"/>
      <c r="Z59" s="769">
        <v>236.94</v>
      </c>
      <c r="AA59" s="196"/>
    </row>
    <row r="60" spans="1:27" ht="35.1" customHeight="1">
      <c r="A60" s="715"/>
      <c r="B60" s="805"/>
      <c r="C60" s="806"/>
      <c r="D60" s="792"/>
      <c r="E60" s="1"/>
      <c r="F60" s="326">
        <v>2</v>
      </c>
      <c r="G60" s="413" t="s">
        <v>288</v>
      </c>
      <c r="H60" s="782"/>
      <c r="I60" s="732"/>
      <c r="J60" s="42"/>
      <c r="K60" s="1"/>
      <c r="L60" s="715"/>
      <c r="M60" s="1"/>
      <c r="N60" s="1"/>
      <c r="O60" s="715"/>
      <c r="P60" s="100"/>
      <c r="Q60" s="102"/>
      <c r="R60" s="102"/>
      <c r="S60" s="102"/>
      <c r="T60" s="102"/>
      <c r="U60" s="102"/>
      <c r="V60" s="102"/>
      <c r="W60" s="102">
        <v>1</v>
      </c>
      <c r="X60" s="101"/>
      <c r="Y60" s="101"/>
      <c r="Z60" s="828"/>
      <c r="AA60" s="190"/>
    </row>
    <row r="61" spans="1:27" ht="35.1" customHeight="1">
      <c r="A61" s="715"/>
      <c r="B61" s="805"/>
      <c r="C61" s="806"/>
      <c r="D61" s="792"/>
      <c r="E61" s="1"/>
      <c r="F61" s="326">
        <v>3</v>
      </c>
      <c r="G61" s="413" t="s">
        <v>289</v>
      </c>
      <c r="H61" s="782"/>
      <c r="I61" s="732"/>
      <c r="J61" s="42"/>
      <c r="K61" s="1"/>
      <c r="L61" s="715"/>
      <c r="M61" s="1"/>
      <c r="N61" s="1"/>
      <c r="O61" s="715"/>
      <c r="P61" s="100"/>
      <c r="Q61" s="102"/>
      <c r="R61" s="102"/>
      <c r="S61" s="102"/>
      <c r="T61" s="102"/>
      <c r="U61" s="102">
        <v>1</v>
      </c>
      <c r="V61" s="101"/>
      <c r="W61" s="101"/>
      <c r="X61" s="101"/>
      <c r="Y61" s="101"/>
      <c r="Z61" s="828"/>
      <c r="AA61" s="190"/>
    </row>
    <row r="62" spans="1:27" ht="35.1" customHeight="1">
      <c r="A62" s="715"/>
      <c r="B62" s="805"/>
      <c r="C62" s="806"/>
      <c r="D62" s="792"/>
      <c r="E62" s="1"/>
      <c r="F62" s="326">
        <v>4</v>
      </c>
      <c r="G62" s="413" t="s">
        <v>290</v>
      </c>
      <c r="H62" s="782"/>
      <c r="I62" s="732"/>
      <c r="J62" s="42"/>
      <c r="K62" s="1"/>
      <c r="L62" s="715"/>
      <c r="M62" s="1"/>
      <c r="N62" s="1"/>
      <c r="O62" s="715"/>
      <c r="P62" s="100"/>
      <c r="Q62" s="102"/>
      <c r="R62" s="102"/>
      <c r="S62" s="102"/>
      <c r="T62" s="102"/>
      <c r="U62" s="102"/>
      <c r="V62" s="102">
        <v>1</v>
      </c>
      <c r="W62" s="101"/>
      <c r="X62" s="101"/>
      <c r="Y62" s="101"/>
      <c r="Z62" s="828"/>
      <c r="AA62" s="190"/>
    </row>
    <row r="63" spans="1:27" ht="35.1" customHeight="1">
      <c r="A63" s="715"/>
      <c r="B63" s="805"/>
      <c r="C63" s="806"/>
      <c r="D63" s="793"/>
      <c r="E63" s="1"/>
      <c r="F63" s="326">
        <v>5</v>
      </c>
      <c r="G63" s="415" t="s">
        <v>291</v>
      </c>
      <c r="H63" s="783"/>
      <c r="I63" s="733"/>
      <c r="J63" s="42"/>
      <c r="K63" s="1"/>
      <c r="L63" s="715"/>
      <c r="M63" s="1"/>
      <c r="N63" s="1"/>
      <c r="O63" s="715"/>
      <c r="P63" s="100"/>
      <c r="Q63" s="102"/>
      <c r="R63" s="102"/>
      <c r="S63" s="102"/>
      <c r="T63" s="102"/>
      <c r="U63" s="102"/>
      <c r="V63" s="102"/>
      <c r="W63" s="102">
        <v>1</v>
      </c>
      <c r="X63" s="101"/>
      <c r="Y63" s="101"/>
      <c r="Z63" s="770"/>
      <c r="AA63" s="196"/>
    </row>
    <row r="64" spans="1:27" ht="35.1" customHeight="1">
      <c r="A64" s="715">
        <v>33</v>
      </c>
      <c r="B64" s="805" t="s">
        <v>292</v>
      </c>
      <c r="C64" s="806" t="s">
        <v>266</v>
      </c>
      <c r="D64" s="791" t="s">
        <v>1351</v>
      </c>
      <c r="E64" s="1"/>
      <c r="F64" s="326">
        <v>1</v>
      </c>
      <c r="G64" s="413" t="s">
        <v>293</v>
      </c>
      <c r="H64" s="781" t="s">
        <v>1391</v>
      </c>
      <c r="I64" s="820" t="s">
        <v>1392</v>
      </c>
      <c r="J64" s="42"/>
      <c r="K64" s="1"/>
      <c r="L64" s="715">
        <v>208.27</v>
      </c>
      <c r="M64" s="1"/>
      <c r="N64" s="1"/>
      <c r="O64" s="715" t="s">
        <v>204</v>
      </c>
      <c r="P64" s="100"/>
      <c r="Q64" s="102"/>
      <c r="R64" s="102">
        <v>1</v>
      </c>
      <c r="S64" s="101"/>
      <c r="T64" s="101"/>
      <c r="U64" s="101"/>
      <c r="V64" s="101"/>
      <c r="W64" s="101"/>
      <c r="X64" s="101"/>
      <c r="Y64" s="101"/>
      <c r="Z64" s="769">
        <v>27.14</v>
      </c>
      <c r="AA64" s="190"/>
    </row>
    <row r="65" spans="1:27" ht="35.1" customHeight="1">
      <c r="A65" s="715"/>
      <c r="B65" s="805"/>
      <c r="C65" s="806"/>
      <c r="D65" s="793"/>
      <c r="E65" s="1"/>
      <c r="F65" s="326">
        <v>2</v>
      </c>
      <c r="G65" s="415" t="s">
        <v>294</v>
      </c>
      <c r="H65" s="783"/>
      <c r="I65" s="821"/>
      <c r="J65" s="42"/>
      <c r="K65" s="1"/>
      <c r="L65" s="715"/>
      <c r="M65" s="1"/>
      <c r="N65" s="1"/>
      <c r="O65" s="715"/>
      <c r="P65" s="100"/>
      <c r="Q65" s="102"/>
      <c r="R65" s="102"/>
      <c r="S65" s="102"/>
      <c r="T65" s="102">
        <v>1</v>
      </c>
      <c r="U65" s="101"/>
      <c r="V65" s="101"/>
      <c r="W65" s="101"/>
      <c r="X65" s="101"/>
      <c r="Y65" s="101"/>
      <c r="Z65" s="770"/>
      <c r="AA65" s="196"/>
    </row>
    <row r="66" spans="1:27" ht="35.1" customHeight="1">
      <c r="A66" s="715">
        <v>34</v>
      </c>
      <c r="B66" s="805" t="s">
        <v>295</v>
      </c>
      <c r="C66" s="806" t="s">
        <v>296</v>
      </c>
      <c r="D66" s="794" t="s">
        <v>1352</v>
      </c>
      <c r="E66" s="1"/>
      <c r="F66" s="326">
        <v>1</v>
      </c>
      <c r="G66" s="415" t="s">
        <v>297</v>
      </c>
      <c r="H66" s="815" t="s">
        <v>1868</v>
      </c>
      <c r="I66" s="1"/>
      <c r="J66" s="42"/>
      <c r="K66" s="1"/>
      <c r="L66" s="715">
        <v>204.41</v>
      </c>
      <c r="M66" s="1"/>
      <c r="N66" s="1"/>
      <c r="O66" s="715" t="s">
        <v>204</v>
      </c>
      <c r="P66" s="100"/>
      <c r="Q66" s="102"/>
      <c r="R66" s="102"/>
      <c r="S66" s="102"/>
      <c r="T66" s="102"/>
      <c r="U66" s="102"/>
      <c r="V66" s="102"/>
      <c r="W66" s="102">
        <v>1</v>
      </c>
      <c r="X66" s="101"/>
      <c r="Y66" s="101"/>
      <c r="Z66" s="769">
        <v>106.34</v>
      </c>
      <c r="AA66" s="190"/>
    </row>
    <row r="67" spans="1:27" ht="35.1" customHeight="1">
      <c r="A67" s="715"/>
      <c r="B67" s="805"/>
      <c r="C67" s="806"/>
      <c r="D67" s="795"/>
      <c r="E67" s="1"/>
      <c r="F67" s="326">
        <v>2</v>
      </c>
      <c r="G67" s="415" t="s">
        <v>298</v>
      </c>
      <c r="H67" s="816"/>
      <c r="I67" s="1"/>
      <c r="J67" s="42"/>
      <c r="K67" s="1"/>
      <c r="L67" s="715"/>
      <c r="M67" s="1"/>
      <c r="N67" s="1"/>
      <c r="O67" s="715"/>
      <c r="P67" s="100"/>
      <c r="Q67" s="102"/>
      <c r="R67" s="102"/>
      <c r="S67" s="102"/>
      <c r="T67" s="102"/>
      <c r="U67" s="102">
        <v>1</v>
      </c>
      <c r="V67" s="101"/>
      <c r="W67" s="101"/>
      <c r="X67" s="101"/>
      <c r="Y67" s="101"/>
      <c r="Z67" s="770"/>
      <c r="AA67" s="190"/>
    </row>
    <row r="68" spans="1:27" ht="35.1" customHeight="1">
      <c r="A68" s="715">
        <v>35</v>
      </c>
      <c r="B68" s="805" t="s">
        <v>299</v>
      </c>
      <c r="C68" s="806" t="s">
        <v>296</v>
      </c>
      <c r="D68" s="794" t="s">
        <v>1353</v>
      </c>
      <c r="E68" s="1"/>
      <c r="F68" s="326">
        <v>1</v>
      </c>
      <c r="G68" s="415" t="s">
        <v>300</v>
      </c>
      <c r="H68" s="781" t="s">
        <v>1393</v>
      </c>
      <c r="I68" s="4" t="s">
        <v>1307</v>
      </c>
      <c r="J68" s="42"/>
      <c r="K68" s="1"/>
      <c r="L68" s="715">
        <v>205.66</v>
      </c>
      <c r="M68" s="1"/>
      <c r="N68" s="1"/>
      <c r="O68" s="715" t="s">
        <v>204</v>
      </c>
      <c r="P68" s="100"/>
      <c r="Q68" s="102">
        <v>1</v>
      </c>
      <c r="R68" s="101"/>
      <c r="S68" s="101"/>
      <c r="T68" s="101"/>
      <c r="U68" s="101"/>
      <c r="V68" s="101"/>
      <c r="W68" s="101"/>
      <c r="X68" s="101"/>
      <c r="Y68" s="101"/>
      <c r="Z68" s="769"/>
      <c r="AA68" s="190"/>
    </row>
    <row r="69" spans="1:27" ht="35.1" customHeight="1">
      <c r="A69" s="715"/>
      <c r="B69" s="805"/>
      <c r="C69" s="806"/>
      <c r="D69" s="795"/>
      <c r="E69" s="1"/>
      <c r="F69" s="326">
        <v>2</v>
      </c>
      <c r="G69" s="415" t="s">
        <v>301</v>
      </c>
      <c r="H69" s="783"/>
      <c r="I69" s="1"/>
      <c r="J69" s="42"/>
      <c r="K69" s="1"/>
      <c r="L69" s="715"/>
      <c r="M69" s="1"/>
      <c r="N69" s="1"/>
      <c r="O69" s="715"/>
      <c r="P69" s="100"/>
      <c r="Q69" s="102"/>
      <c r="R69" s="102"/>
      <c r="S69" s="102">
        <v>1</v>
      </c>
      <c r="T69" s="101"/>
      <c r="U69" s="101"/>
      <c r="V69" s="101"/>
      <c r="W69" s="101"/>
      <c r="X69" s="101"/>
      <c r="Y69" s="101"/>
      <c r="Z69" s="770"/>
      <c r="AA69" s="190"/>
    </row>
    <row r="70" spans="1:27" ht="35.1" customHeight="1">
      <c r="A70" s="220">
        <v>36</v>
      </c>
      <c r="B70" s="236" t="s">
        <v>302</v>
      </c>
      <c r="C70" s="348" t="s">
        <v>296</v>
      </c>
      <c r="D70" s="408" t="s">
        <v>1354</v>
      </c>
      <c r="E70" s="1"/>
      <c r="F70" s="326">
        <v>1</v>
      </c>
      <c r="G70" s="415" t="s">
        <v>2447</v>
      </c>
      <c r="H70" s="417" t="s">
        <v>1394</v>
      </c>
      <c r="I70" s="4" t="s">
        <v>1395</v>
      </c>
      <c r="J70" s="42"/>
      <c r="K70" s="1"/>
      <c r="L70" s="324">
        <v>101.87</v>
      </c>
      <c r="M70" s="1"/>
      <c r="N70" s="1"/>
      <c r="O70" s="324" t="s">
        <v>204</v>
      </c>
      <c r="P70" s="215"/>
      <c r="Q70" s="102"/>
      <c r="R70" s="102"/>
      <c r="S70" s="102">
        <v>1</v>
      </c>
      <c r="T70" s="101"/>
      <c r="U70" s="101"/>
      <c r="V70" s="101"/>
      <c r="W70" s="101"/>
      <c r="X70" s="101"/>
      <c r="Y70" s="101"/>
      <c r="Z70" s="606"/>
      <c r="AA70" s="190"/>
    </row>
    <row r="71" spans="1:27" ht="35.1" customHeight="1">
      <c r="A71" s="220">
        <v>37</v>
      </c>
      <c r="B71" s="236" t="s">
        <v>303</v>
      </c>
      <c r="C71" s="348" t="s">
        <v>296</v>
      </c>
      <c r="D71" s="409" t="s">
        <v>1355</v>
      </c>
      <c r="E71" s="1"/>
      <c r="F71" s="326">
        <v>1</v>
      </c>
      <c r="G71" s="415" t="s">
        <v>304</v>
      </c>
      <c r="H71" s="402" t="s">
        <v>1868</v>
      </c>
      <c r="I71" s="1"/>
      <c r="J71" s="42"/>
      <c r="K71" s="1"/>
      <c r="L71" s="324">
        <v>102.28</v>
      </c>
      <c r="M71" s="1"/>
      <c r="N71" s="1"/>
      <c r="O71" s="324" t="s">
        <v>204</v>
      </c>
      <c r="P71" s="215"/>
      <c r="Q71" s="102"/>
      <c r="R71" s="102"/>
      <c r="S71" s="102">
        <v>1</v>
      </c>
      <c r="T71" s="101"/>
      <c r="U71" s="101"/>
      <c r="V71" s="101"/>
      <c r="W71" s="101"/>
      <c r="X71" s="101"/>
      <c r="Y71" s="101"/>
      <c r="Z71" s="606">
        <v>16.05</v>
      </c>
      <c r="AA71" s="190"/>
    </row>
    <row r="72" spans="1:27" ht="35.1" customHeight="1">
      <c r="A72" s="221">
        <v>38</v>
      </c>
      <c r="B72" s="237" t="s">
        <v>305</v>
      </c>
      <c r="C72" s="351" t="s">
        <v>296</v>
      </c>
      <c r="D72" s="410" t="s">
        <v>296</v>
      </c>
      <c r="E72" s="1"/>
      <c r="F72" s="326">
        <v>1</v>
      </c>
      <c r="G72" s="415" t="s">
        <v>306</v>
      </c>
      <c r="H72" s="419" t="s">
        <v>1368</v>
      </c>
      <c r="I72" s="1"/>
      <c r="J72" s="42"/>
      <c r="K72" s="1"/>
      <c r="L72" s="350">
        <v>101.96</v>
      </c>
      <c r="M72" s="1"/>
      <c r="N72" s="1"/>
      <c r="O72" s="350" t="s">
        <v>204</v>
      </c>
      <c r="P72" s="100"/>
      <c r="Q72" s="102"/>
      <c r="R72" s="102"/>
      <c r="S72" s="102"/>
      <c r="T72" s="102"/>
      <c r="U72" s="102"/>
      <c r="V72" s="102"/>
      <c r="W72" s="102"/>
      <c r="X72" s="102">
        <v>1</v>
      </c>
      <c r="Y72" s="101"/>
      <c r="Z72" s="606">
        <v>81.209999999999994</v>
      </c>
      <c r="AA72" s="190"/>
    </row>
    <row r="73" spans="1:27" ht="35.1" customHeight="1">
      <c r="A73" s="715">
        <v>39</v>
      </c>
      <c r="B73" s="805" t="s">
        <v>307</v>
      </c>
      <c r="C73" s="806" t="s">
        <v>308</v>
      </c>
      <c r="D73" s="784" t="s">
        <v>1356</v>
      </c>
      <c r="E73" s="1"/>
      <c r="F73" s="326">
        <v>1</v>
      </c>
      <c r="G73" s="415" t="s">
        <v>309</v>
      </c>
      <c r="H73" s="781" t="s">
        <v>1398</v>
      </c>
      <c r="I73" s="1"/>
      <c r="J73" s="42"/>
      <c r="K73" s="1"/>
      <c r="L73" s="715">
        <v>205.43</v>
      </c>
      <c r="M73" s="1"/>
      <c r="N73" s="1"/>
      <c r="O73" s="715" t="s">
        <v>204</v>
      </c>
      <c r="P73" s="100"/>
      <c r="Q73" s="102"/>
      <c r="R73" s="102"/>
      <c r="S73" s="102">
        <v>1</v>
      </c>
      <c r="T73" s="101"/>
      <c r="U73" s="101"/>
      <c r="V73" s="101"/>
      <c r="W73" s="101"/>
      <c r="X73" s="101"/>
      <c r="Y73" s="101"/>
      <c r="Z73" s="606"/>
      <c r="AA73" s="196"/>
    </row>
    <row r="74" spans="1:27" ht="35.1" customHeight="1">
      <c r="A74" s="715"/>
      <c r="B74" s="805"/>
      <c r="C74" s="806"/>
      <c r="D74" s="786"/>
      <c r="E74" s="1"/>
      <c r="F74" s="326">
        <v>2</v>
      </c>
      <c r="G74" s="415" t="s">
        <v>310</v>
      </c>
      <c r="H74" s="783"/>
      <c r="I74" s="825" t="s">
        <v>1401</v>
      </c>
      <c r="J74" s="42"/>
      <c r="K74" s="1"/>
      <c r="L74" s="715"/>
      <c r="M74" s="1"/>
      <c r="N74" s="1"/>
      <c r="O74" s="715"/>
      <c r="P74" s="100"/>
      <c r="Q74" s="102"/>
      <c r="R74" s="102"/>
      <c r="S74" s="102">
        <v>1</v>
      </c>
      <c r="T74" s="101"/>
      <c r="U74" s="101"/>
      <c r="V74" s="101"/>
      <c r="W74" s="101"/>
      <c r="X74" s="101"/>
      <c r="Y74" s="101"/>
      <c r="Z74" s="606"/>
      <c r="AA74" s="190"/>
    </row>
    <row r="75" spans="1:27" ht="35.1" customHeight="1">
      <c r="A75" s="715">
        <v>40</v>
      </c>
      <c r="B75" s="805" t="s">
        <v>311</v>
      </c>
      <c r="C75" s="806" t="s">
        <v>308</v>
      </c>
      <c r="D75" s="784" t="s">
        <v>1357</v>
      </c>
      <c r="E75" s="1"/>
      <c r="F75" s="326">
        <v>1</v>
      </c>
      <c r="G75" s="415" t="s">
        <v>312</v>
      </c>
      <c r="H75" s="781" t="s">
        <v>1400</v>
      </c>
      <c r="I75" s="826"/>
      <c r="J75" s="42"/>
      <c r="K75" s="1"/>
      <c r="L75" s="715">
        <v>725.98</v>
      </c>
      <c r="M75" s="1"/>
      <c r="N75" s="1"/>
      <c r="O75" s="715" t="s">
        <v>204</v>
      </c>
      <c r="P75" s="100"/>
      <c r="Q75" s="102"/>
      <c r="R75" s="102"/>
      <c r="S75" s="102"/>
      <c r="T75" s="102"/>
      <c r="U75" s="102"/>
      <c r="V75" s="102"/>
      <c r="W75" s="102">
        <v>1</v>
      </c>
      <c r="X75" s="101"/>
      <c r="Y75" s="193"/>
      <c r="Z75" s="769">
        <v>409.66</v>
      </c>
      <c r="AA75" s="196"/>
    </row>
    <row r="76" spans="1:27" ht="35.1" customHeight="1">
      <c r="A76" s="715"/>
      <c r="B76" s="805"/>
      <c r="C76" s="806"/>
      <c r="D76" s="785"/>
      <c r="E76" s="1"/>
      <c r="F76" s="326">
        <v>2</v>
      </c>
      <c r="G76" s="415" t="s">
        <v>313</v>
      </c>
      <c r="H76" s="782"/>
      <c r="I76" s="826"/>
      <c r="J76" s="42"/>
      <c r="K76" s="1"/>
      <c r="L76" s="715"/>
      <c r="M76" s="1"/>
      <c r="N76" s="1"/>
      <c r="O76" s="715"/>
      <c r="P76" s="100"/>
      <c r="Q76" s="102"/>
      <c r="R76" s="102"/>
      <c r="S76" s="102"/>
      <c r="T76" s="102"/>
      <c r="U76" s="102"/>
      <c r="V76" s="102"/>
      <c r="W76" s="102">
        <v>1</v>
      </c>
      <c r="X76" s="101"/>
      <c r="Y76" s="193"/>
      <c r="Z76" s="828"/>
      <c r="AA76" s="196"/>
    </row>
    <row r="77" spans="1:27" ht="35.1" customHeight="1">
      <c r="A77" s="715"/>
      <c r="B77" s="805"/>
      <c r="C77" s="806"/>
      <c r="D77" s="785"/>
      <c r="E77" s="1"/>
      <c r="F77" s="326">
        <v>3</v>
      </c>
      <c r="G77" s="415" t="s">
        <v>314</v>
      </c>
      <c r="H77" s="782"/>
      <c r="I77" s="826"/>
      <c r="J77" s="42"/>
      <c r="K77" s="1"/>
      <c r="L77" s="715"/>
      <c r="M77" s="1"/>
      <c r="N77" s="1"/>
      <c r="O77" s="715"/>
      <c r="P77" s="100"/>
      <c r="Q77" s="102"/>
      <c r="R77" s="102"/>
      <c r="S77" s="102"/>
      <c r="T77" s="102"/>
      <c r="U77" s="102"/>
      <c r="V77" s="102"/>
      <c r="W77" s="102">
        <v>1</v>
      </c>
      <c r="X77" s="101"/>
      <c r="Y77" s="193"/>
      <c r="Z77" s="828"/>
      <c r="AA77" s="190"/>
    </row>
    <row r="78" spans="1:27" ht="35.1" customHeight="1">
      <c r="A78" s="715"/>
      <c r="B78" s="805"/>
      <c r="C78" s="806"/>
      <c r="D78" s="785"/>
      <c r="E78" s="1"/>
      <c r="F78" s="326">
        <v>4</v>
      </c>
      <c r="G78" s="415" t="s">
        <v>315</v>
      </c>
      <c r="H78" s="782"/>
      <c r="I78" s="826"/>
      <c r="J78" s="42"/>
      <c r="K78" s="1"/>
      <c r="L78" s="715"/>
      <c r="M78" s="1"/>
      <c r="N78" s="1"/>
      <c r="O78" s="715"/>
      <c r="P78" s="100"/>
      <c r="Q78" s="102"/>
      <c r="R78" s="102"/>
      <c r="S78" s="102"/>
      <c r="T78" s="102"/>
      <c r="U78" s="102"/>
      <c r="V78" s="102"/>
      <c r="W78" s="102">
        <v>1</v>
      </c>
      <c r="X78" s="101"/>
      <c r="Y78" s="193"/>
      <c r="Z78" s="828"/>
      <c r="AA78" s="196"/>
    </row>
    <row r="79" spans="1:27" ht="35.1" customHeight="1">
      <c r="A79" s="715"/>
      <c r="B79" s="805"/>
      <c r="C79" s="806"/>
      <c r="D79" s="785"/>
      <c r="E79" s="1"/>
      <c r="F79" s="326">
        <v>5</v>
      </c>
      <c r="G79" s="415" t="s">
        <v>316</v>
      </c>
      <c r="H79" s="782"/>
      <c r="I79" s="826"/>
      <c r="J79" s="42"/>
      <c r="K79" s="1"/>
      <c r="L79" s="715"/>
      <c r="M79" s="1"/>
      <c r="N79" s="1"/>
      <c r="O79" s="715"/>
      <c r="P79" s="100"/>
      <c r="Q79" s="102"/>
      <c r="R79" s="102"/>
      <c r="S79" s="102"/>
      <c r="T79" s="102"/>
      <c r="U79" s="102"/>
      <c r="V79" s="102"/>
      <c r="W79" s="102">
        <v>1</v>
      </c>
      <c r="X79" s="101"/>
      <c r="Y79" s="193"/>
      <c r="Z79" s="828"/>
      <c r="AA79" s="196"/>
    </row>
    <row r="80" spans="1:27" ht="35.1" customHeight="1">
      <c r="A80" s="715"/>
      <c r="B80" s="805"/>
      <c r="C80" s="806"/>
      <c r="D80" s="785"/>
      <c r="E80" s="1"/>
      <c r="F80" s="326">
        <v>6</v>
      </c>
      <c r="G80" s="415" t="s">
        <v>317</v>
      </c>
      <c r="H80" s="782"/>
      <c r="I80" s="827"/>
      <c r="J80" s="42"/>
      <c r="K80" s="1"/>
      <c r="L80" s="715"/>
      <c r="M80" s="1"/>
      <c r="N80" s="1"/>
      <c r="O80" s="715"/>
      <c r="P80" s="100"/>
      <c r="Q80" s="102"/>
      <c r="R80" s="102"/>
      <c r="S80" s="102"/>
      <c r="T80" s="102"/>
      <c r="U80" s="102"/>
      <c r="V80" s="102"/>
      <c r="W80" s="102">
        <v>1</v>
      </c>
      <c r="X80" s="101"/>
      <c r="Y80" s="193"/>
      <c r="Z80" s="828"/>
      <c r="AA80" s="196"/>
    </row>
    <row r="81" spans="1:27" ht="35.1" customHeight="1">
      <c r="A81" s="715"/>
      <c r="B81" s="805"/>
      <c r="C81" s="806"/>
      <c r="D81" s="786"/>
      <c r="E81" s="1"/>
      <c r="F81" s="326">
        <v>7</v>
      </c>
      <c r="G81" s="415" t="s">
        <v>318</v>
      </c>
      <c r="H81" s="783"/>
      <c r="I81" s="1"/>
      <c r="J81" s="42"/>
      <c r="K81" s="1"/>
      <c r="L81" s="715"/>
      <c r="M81" s="1"/>
      <c r="N81" s="1"/>
      <c r="O81" s="715"/>
      <c r="P81" s="100"/>
      <c r="Q81" s="102"/>
      <c r="R81" s="102"/>
      <c r="S81" s="102"/>
      <c r="T81" s="102"/>
      <c r="U81" s="102"/>
      <c r="V81" s="102"/>
      <c r="W81" s="102">
        <v>1</v>
      </c>
      <c r="X81" s="101"/>
      <c r="Y81" s="193"/>
      <c r="Z81" s="770"/>
      <c r="AA81" s="196"/>
    </row>
    <row r="82" spans="1:27" ht="35.1" customHeight="1">
      <c r="A82" s="316">
        <v>41</v>
      </c>
      <c r="B82" s="386" t="s">
        <v>2339</v>
      </c>
      <c r="C82" s="806" t="s">
        <v>308</v>
      </c>
      <c r="D82" s="784" t="s">
        <v>1358</v>
      </c>
      <c r="E82" s="1"/>
      <c r="F82" s="326">
        <v>1</v>
      </c>
      <c r="G82" s="415" t="s">
        <v>319</v>
      </c>
      <c r="H82" s="419" t="s">
        <v>1743</v>
      </c>
      <c r="I82" s="1"/>
      <c r="J82" s="42"/>
      <c r="K82" s="1"/>
      <c r="L82" s="759">
        <v>206.09</v>
      </c>
      <c r="M82" s="1"/>
      <c r="N82" s="1"/>
      <c r="O82" s="715" t="s">
        <v>204</v>
      </c>
      <c r="P82" s="100"/>
      <c r="Q82" s="101"/>
      <c r="R82" s="101"/>
      <c r="S82" s="101"/>
      <c r="T82" s="101"/>
      <c r="U82" s="101"/>
      <c r="V82" s="101"/>
      <c r="W82" s="101"/>
      <c r="X82" s="101"/>
      <c r="Y82" s="101"/>
      <c r="Z82" s="606"/>
      <c r="AA82" s="190"/>
    </row>
    <row r="83" spans="1:27" ht="35.1" customHeight="1">
      <c r="A83" s="316">
        <v>42</v>
      </c>
      <c r="B83" s="386" t="s">
        <v>2340</v>
      </c>
      <c r="C83" s="806"/>
      <c r="D83" s="786"/>
      <c r="E83" s="1"/>
      <c r="F83" s="326">
        <v>1</v>
      </c>
      <c r="G83" s="415" t="s">
        <v>320</v>
      </c>
      <c r="H83" s="400" t="s">
        <v>2338</v>
      </c>
      <c r="I83" s="2" t="s">
        <v>1403</v>
      </c>
      <c r="J83" s="42"/>
      <c r="K83" s="1"/>
      <c r="L83" s="761"/>
      <c r="M83" s="1"/>
      <c r="N83" s="1"/>
      <c r="O83" s="715"/>
      <c r="P83" s="100">
        <v>1</v>
      </c>
      <c r="Q83" s="101"/>
      <c r="R83" s="101"/>
      <c r="S83" s="101"/>
      <c r="T83" s="101"/>
      <c r="U83" s="101"/>
      <c r="V83" s="101"/>
      <c r="W83" s="101"/>
      <c r="X83" s="101"/>
      <c r="Y83" s="101"/>
      <c r="Z83" s="606"/>
      <c r="AA83" s="190"/>
    </row>
    <row r="84" spans="1:27" ht="35.1" customHeight="1">
      <c r="A84" s="220">
        <v>43</v>
      </c>
      <c r="B84" s="236" t="s">
        <v>321</v>
      </c>
      <c r="C84" s="348" t="s">
        <v>308</v>
      </c>
      <c r="D84" s="405" t="s">
        <v>1359</v>
      </c>
      <c r="E84" s="1"/>
      <c r="F84" s="326">
        <v>1</v>
      </c>
      <c r="G84" s="415" t="s">
        <v>322</v>
      </c>
      <c r="H84" s="419" t="s">
        <v>1402</v>
      </c>
      <c r="I84" s="1" t="s">
        <v>1399</v>
      </c>
      <c r="J84" s="42"/>
      <c r="K84" s="1"/>
      <c r="L84" s="324">
        <v>102.77</v>
      </c>
      <c r="M84" s="1"/>
      <c r="N84" s="1"/>
      <c r="O84" s="324" t="s">
        <v>204</v>
      </c>
      <c r="P84" s="100"/>
      <c r="Q84" s="102"/>
      <c r="R84" s="102"/>
      <c r="S84" s="102"/>
      <c r="T84" s="102"/>
      <c r="U84" s="102">
        <v>1</v>
      </c>
      <c r="V84" s="101"/>
      <c r="W84" s="101"/>
      <c r="X84" s="101"/>
      <c r="Y84" s="101"/>
      <c r="Z84" s="606">
        <v>42.59</v>
      </c>
      <c r="AA84" s="190"/>
    </row>
    <row r="85" spans="1:27" ht="35.1" customHeight="1">
      <c r="A85" s="715">
        <v>44</v>
      </c>
      <c r="B85" s="805" t="s">
        <v>323</v>
      </c>
      <c r="C85" s="806" t="s">
        <v>308</v>
      </c>
      <c r="D85" s="784" t="s">
        <v>1359</v>
      </c>
      <c r="E85" s="1"/>
      <c r="F85" s="326">
        <v>1</v>
      </c>
      <c r="G85" s="415" t="s">
        <v>324</v>
      </c>
      <c r="H85" s="789" t="s">
        <v>1404</v>
      </c>
      <c r="I85" s="1"/>
      <c r="J85" s="42"/>
      <c r="K85" s="1"/>
      <c r="L85" s="715">
        <v>309.39</v>
      </c>
      <c r="M85" s="1"/>
      <c r="N85" s="1"/>
      <c r="O85" s="715" t="s">
        <v>204</v>
      </c>
      <c r="P85" s="100"/>
      <c r="Q85" s="102"/>
      <c r="R85" s="102"/>
      <c r="S85" s="102"/>
      <c r="T85" s="102"/>
      <c r="U85" s="102"/>
      <c r="V85" s="102"/>
      <c r="W85" s="102">
        <v>1</v>
      </c>
      <c r="X85" s="101"/>
      <c r="Y85" s="101"/>
      <c r="Z85" s="769">
        <v>169.95</v>
      </c>
      <c r="AA85" s="190"/>
    </row>
    <row r="86" spans="1:27" ht="35.1" customHeight="1">
      <c r="A86" s="715"/>
      <c r="B86" s="805"/>
      <c r="C86" s="806"/>
      <c r="D86" s="785"/>
      <c r="E86" s="1"/>
      <c r="F86" s="326">
        <v>2</v>
      </c>
      <c r="G86" s="415" t="s">
        <v>325</v>
      </c>
      <c r="H86" s="789"/>
      <c r="I86" s="1"/>
      <c r="J86" s="42"/>
      <c r="K86" s="1"/>
      <c r="L86" s="715"/>
      <c r="M86" s="1"/>
      <c r="N86" s="1"/>
      <c r="O86" s="715"/>
      <c r="P86" s="100"/>
      <c r="Q86" s="102"/>
      <c r="R86" s="102"/>
      <c r="S86" s="102"/>
      <c r="T86" s="102"/>
      <c r="U86" s="102"/>
      <c r="V86" s="102"/>
      <c r="W86" s="102">
        <v>1</v>
      </c>
      <c r="X86" s="101"/>
      <c r="Y86" s="101"/>
      <c r="Z86" s="828"/>
      <c r="AA86" s="196"/>
    </row>
    <row r="87" spans="1:27" ht="35.1" customHeight="1">
      <c r="A87" s="715"/>
      <c r="B87" s="805"/>
      <c r="C87" s="806"/>
      <c r="D87" s="786"/>
      <c r="E87" s="1"/>
      <c r="F87" s="326">
        <v>3</v>
      </c>
      <c r="G87" s="415" t="s">
        <v>326</v>
      </c>
      <c r="H87" s="789"/>
      <c r="I87" s="1"/>
      <c r="J87" s="42"/>
      <c r="K87" s="1"/>
      <c r="L87" s="715"/>
      <c r="M87" s="1"/>
      <c r="N87" s="1"/>
      <c r="O87" s="715"/>
      <c r="P87" s="100"/>
      <c r="Q87" s="102"/>
      <c r="R87" s="102"/>
      <c r="S87" s="102"/>
      <c r="T87" s="102"/>
      <c r="U87" s="102"/>
      <c r="V87" s="102"/>
      <c r="W87" s="102"/>
      <c r="X87" s="102">
        <v>1</v>
      </c>
      <c r="Y87" s="101"/>
      <c r="Z87" s="770"/>
      <c r="AA87" s="196"/>
    </row>
    <row r="88" spans="1:27" ht="35.1" customHeight="1">
      <c r="A88" s="715">
        <v>45</v>
      </c>
      <c r="B88" s="805" t="s">
        <v>327</v>
      </c>
      <c r="C88" s="806" t="s">
        <v>308</v>
      </c>
      <c r="D88" s="784" t="s">
        <v>1360</v>
      </c>
      <c r="E88" s="1"/>
      <c r="F88" s="326">
        <v>1</v>
      </c>
      <c r="G88" s="415" t="s">
        <v>328</v>
      </c>
      <c r="H88" s="781" t="s">
        <v>1369</v>
      </c>
      <c r="I88" s="1"/>
      <c r="J88" s="42"/>
      <c r="K88" s="1"/>
      <c r="L88" s="715">
        <v>417.45</v>
      </c>
      <c r="M88" s="1"/>
      <c r="N88" s="1"/>
      <c r="O88" s="715" t="s">
        <v>204</v>
      </c>
      <c r="P88" s="100"/>
      <c r="Q88" s="102"/>
      <c r="R88" s="102">
        <v>1</v>
      </c>
      <c r="S88" s="101"/>
      <c r="T88" s="101"/>
      <c r="U88" s="101"/>
      <c r="V88" s="101"/>
      <c r="W88" s="101"/>
      <c r="X88" s="101"/>
      <c r="Y88" s="101"/>
      <c r="Z88" s="769">
        <v>124.13</v>
      </c>
      <c r="AA88" s="190"/>
    </row>
    <row r="89" spans="1:27" ht="35.1" customHeight="1">
      <c r="A89" s="715"/>
      <c r="B89" s="805"/>
      <c r="C89" s="806"/>
      <c r="D89" s="785"/>
      <c r="E89" s="1"/>
      <c r="F89" s="326">
        <v>2</v>
      </c>
      <c r="G89" s="415" t="s">
        <v>329</v>
      </c>
      <c r="H89" s="782"/>
      <c r="I89" s="1"/>
      <c r="J89" s="42"/>
      <c r="K89" s="1"/>
      <c r="L89" s="715"/>
      <c r="M89" s="1"/>
      <c r="N89" s="1"/>
      <c r="O89" s="715"/>
      <c r="P89" s="100"/>
      <c r="Q89" s="102"/>
      <c r="R89" s="102"/>
      <c r="S89" s="102"/>
      <c r="T89" s="102"/>
      <c r="U89" s="102"/>
      <c r="V89" s="102"/>
      <c r="W89" s="102">
        <v>1</v>
      </c>
      <c r="X89" s="101"/>
      <c r="Y89" s="101"/>
      <c r="Z89" s="828"/>
      <c r="AA89" s="190"/>
    </row>
    <row r="90" spans="1:27" ht="35.1" customHeight="1">
      <c r="A90" s="715"/>
      <c r="B90" s="805"/>
      <c r="C90" s="806"/>
      <c r="D90" s="785"/>
      <c r="E90" s="1"/>
      <c r="F90" s="326">
        <v>3</v>
      </c>
      <c r="G90" s="415" t="s">
        <v>330</v>
      </c>
      <c r="H90" s="782"/>
      <c r="I90" s="1"/>
      <c r="J90" s="42"/>
      <c r="K90" s="1"/>
      <c r="L90" s="715"/>
      <c r="M90" s="1"/>
      <c r="N90" s="1"/>
      <c r="O90" s="715"/>
      <c r="P90" s="100"/>
      <c r="Q90" s="102"/>
      <c r="R90" s="102"/>
      <c r="S90" s="102"/>
      <c r="T90" s="102"/>
      <c r="U90" s="102"/>
      <c r="V90" s="102"/>
      <c r="W90" s="102">
        <v>1</v>
      </c>
      <c r="X90" s="101"/>
      <c r="Y90" s="101"/>
      <c r="Z90" s="828"/>
      <c r="AA90" s="196"/>
    </row>
    <row r="91" spans="1:27" ht="35.1" customHeight="1">
      <c r="A91" s="715"/>
      <c r="B91" s="805"/>
      <c r="C91" s="806"/>
      <c r="D91" s="786"/>
      <c r="E91" s="1"/>
      <c r="F91" s="326">
        <v>4</v>
      </c>
      <c r="G91" s="415" t="s">
        <v>331</v>
      </c>
      <c r="H91" s="783"/>
      <c r="I91" s="1"/>
      <c r="J91" s="42"/>
      <c r="K91" s="1"/>
      <c r="L91" s="715"/>
      <c r="M91" s="1"/>
      <c r="N91" s="1"/>
      <c r="O91" s="715"/>
      <c r="P91" s="100"/>
      <c r="Q91" s="102"/>
      <c r="R91" s="102"/>
      <c r="S91" s="102"/>
      <c r="T91" s="102"/>
      <c r="U91" s="102"/>
      <c r="V91" s="102"/>
      <c r="W91" s="102">
        <v>1</v>
      </c>
      <c r="X91" s="101"/>
      <c r="Y91" s="101"/>
      <c r="Z91" s="770"/>
      <c r="AA91" s="216" t="s">
        <v>1870</v>
      </c>
    </row>
    <row r="92" spans="1:27" ht="35.1" customHeight="1">
      <c r="A92" s="220">
        <v>46</v>
      </c>
      <c r="B92" s="236" t="s">
        <v>332</v>
      </c>
      <c r="C92" s="348" t="s">
        <v>308</v>
      </c>
      <c r="D92" s="405" t="s">
        <v>308</v>
      </c>
      <c r="E92" s="1"/>
      <c r="F92" s="326">
        <v>1</v>
      </c>
      <c r="G92" s="415" t="s">
        <v>333</v>
      </c>
      <c r="H92" s="420" t="s">
        <v>1749</v>
      </c>
      <c r="I92" s="1"/>
      <c r="J92" s="42"/>
      <c r="K92" s="1"/>
      <c r="L92" s="324">
        <v>102.34</v>
      </c>
      <c r="M92" s="1"/>
      <c r="N92" s="1"/>
      <c r="O92" s="324" t="s">
        <v>204</v>
      </c>
      <c r="P92" s="100"/>
      <c r="Q92" s="102"/>
      <c r="R92" s="102"/>
      <c r="S92" s="102"/>
      <c r="T92" s="102"/>
      <c r="U92" s="102"/>
      <c r="V92" s="102"/>
      <c r="W92" s="102"/>
      <c r="X92" s="102">
        <v>1</v>
      </c>
      <c r="Y92" s="101"/>
      <c r="Z92" s="606">
        <v>58.52</v>
      </c>
      <c r="AA92" s="190"/>
    </row>
    <row r="93" spans="1:27" ht="35.1" customHeight="1">
      <c r="A93" s="715">
        <v>47</v>
      </c>
      <c r="B93" s="805" t="s">
        <v>334</v>
      </c>
      <c r="C93" s="806" t="s">
        <v>308</v>
      </c>
      <c r="D93" s="784" t="s">
        <v>1361</v>
      </c>
      <c r="E93" s="1"/>
      <c r="F93" s="326">
        <v>1</v>
      </c>
      <c r="G93" s="415" t="s">
        <v>335</v>
      </c>
      <c r="H93" s="787" t="s">
        <v>1837</v>
      </c>
      <c r="I93" s="1"/>
      <c r="J93" s="42"/>
      <c r="K93" s="1"/>
      <c r="L93" s="715">
        <v>204.57</v>
      </c>
      <c r="M93" s="1"/>
      <c r="N93" s="1"/>
      <c r="O93" s="715" t="s">
        <v>204</v>
      </c>
      <c r="P93" s="100"/>
      <c r="Q93" s="102"/>
      <c r="R93" s="102">
        <v>1</v>
      </c>
      <c r="S93" s="101"/>
      <c r="T93" s="101"/>
      <c r="U93" s="101"/>
      <c r="V93" s="101"/>
      <c r="W93" s="101"/>
      <c r="X93" s="101"/>
      <c r="Y93" s="101"/>
      <c r="Z93" s="606"/>
      <c r="AA93" s="190"/>
    </row>
    <row r="94" spans="1:27" ht="35.1" customHeight="1">
      <c r="A94" s="715"/>
      <c r="B94" s="805"/>
      <c r="C94" s="806"/>
      <c r="D94" s="786"/>
      <c r="E94" s="1"/>
      <c r="F94" s="326">
        <v>2</v>
      </c>
      <c r="G94" s="415" t="s">
        <v>336</v>
      </c>
      <c r="H94" s="788"/>
      <c r="I94" s="1"/>
      <c r="J94" s="42"/>
      <c r="K94" s="1"/>
      <c r="L94" s="715"/>
      <c r="M94" s="1"/>
      <c r="N94" s="1"/>
      <c r="O94" s="715"/>
      <c r="P94" s="100"/>
      <c r="Q94" s="102"/>
      <c r="R94" s="102"/>
      <c r="S94" s="102"/>
      <c r="T94" s="102"/>
      <c r="U94" s="102">
        <v>1</v>
      </c>
      <c r="V94" s="101"/>
      <c r="W94" s="101"/>
      <c r="X94" s="101"/>
      <c r="Y94" s="101"/>
      <c r="Z94" s="606"/>
      <c r="AA94" s="190"/>
    </row>
    <row r="95" spans="1:27" ht="35.1" customHeight="1">
      <c r="A95" s="220">
        <v>48</v>
      </c>
      <c r="B95" s="236" t="s">
        <v>337</v>
      </c>
      <c r="C95" s="348" t="s">
        <v>308</v>
      </c>
      <c r="D95" s="405"/>
      <c r="E95" s="1"/>
      <c r="F95" s="326">
        <v>1</v>
      </c>
      <c r="G95" s="415" t="s">
        <v>338</v>
      </c>
      <c r="H95" s="421" t="s">
        <v>1370</v>
      </c>
      <c r="I95" s="1"/>
      <c r="J95" s="42"/>
      <c r="K95" s="1"/>
      <c r="L95" s="324">
        <v>104.08</v>
      </c>
      <c r="M95" s="1"/>
      <c r="N95" s="1"/>
      <c r="O95" s="324" t="s">
        <v>204</v>
      </c>
      <c r="P95" s="100"/>
      <c r="Q95" s="102"/>
      <c r="R95" s="102"/>
      <c r="S95" s="102"/>
      <c r="T95" s="102"/>
      <c r="U95" s="102">
        <v>1</v>
      </c>
      <c r="V95" s="101"/>
      <c r="W95" s="101"/>
      <c r="X95" s="101"/>
      <c r="Y95" s="101"/>
      <c r="Z95" s="606">
        <v>25.12</v>
      </c>
      <c r="AA95" s="190"/>
    </row>
    <row r="96" spans="1:27" ht="35.1" customHeight="1">
      <c r="A96" s="715">
        <v>49</v>
      </c>
      <c r="B96" s="805" t="s">
        <v>339</v>
      </c>
      <c r="C96" s="806" t="s">
        <v>340</v>
      </c>
      <c r="D96" s="796" t="s">
        <v>1362</v>
      </c>
      <c r="E96" s="1"/>
      <c r="F96" s="326">
        <v>1</v>
      </c>
      <c r="G96" s="413" t="s">
        <v>341</v>
      </c>
      <c r="H96" s="789" t="s">
        <v>1371</v>
      </c>
      <c r="I96" s="1"/>
      <c r="J96" s="42"/>
      <c r="K96" s="1"/>
      <c r="L96" s="715">
        <v>204.22</v>
      </c>
      <c r="M96" s="1"/>
      <c r="N96" s="1"/>
      <c r="O96" s="715" t="s">
        <v>204</v>
      </c>
      <c r="P96" s="100"/>
      <c r="Q96" s="102"/>
      <c r="R96" s="102"/>
      <c r="S96" s="102"/>
      <c r="T96" s="102"/>
      <c r="U96" s="102"/>
      <c r="V96" s="102"/>
      <c r="W96" s="102"/>
      <c r="X96" s="102">
        <v>1</v>
      </c>
      <c r="Y96" s="101"/>
      <c r="Z96" s="769">
        <v>73.55</v>
      </c>
      <c r="AA96" s="196"/>
    </row>
    <row r="97" spans="1:28" ht="35.1" customHeight="1">
      <c r="A97" s="715"/>
      <c r="B97" s="805"/>
      <c r="C97" s="806"/>
      <c r="D97" s="797"/>
      <c r="E97" s="1"/>
      <c r="F97" s="326">
        <v>2</v>
      </c>
      <c r="G97" s="413" t="s">
        <v>342</v>
      </c>
      <c r="H97" s="789"/>
      <c r="I97" s="1"/>
      <c r="J97" s="42"/>
      <c r="K97" s="1"/>
      <c r="L97" s="715"/>
      <c r="M97" s="1"/>
      <c r="N97" s="1"/>
      <c r="O97" s="715"/>
      <c r="P97" s="100">
        <v>1</v>
      </c>
      <c r="Q97" s="101"/>
      <c r="R97" s="101"/>
      <c r="S97" s="101"/>
      <c r="T97" s="101"/>
      <c r="U97" s="101"/>
      <c r="V97" s="101"/>
      <c r="W97" s="101"/>
      <c r="X97" s="101"/>
      <c r="Y97" s="101"/>
      <c r="Z97" s="770"/>
      <c r="AA97" s="190" t="s">
        <v>1742</v>
      </c>
    </row>
    <row r="98" spans="1:28" ht="35.1" customHeight="1">
      <c r="A98" s="220">
        <v>50</v>
      </c>
      <c r="B98" s="236" t="s">
        <v>343</v>
      </c>
      <c r="C98" s="348" t="s">
        <v>340</v>
      </c>
      <c r="D98" s="411" t="s">
        <v>1363</v>
      </c>
      <c r="E98" s="1"/>
      <c r="F98" s="326">
        <v>1</v>
      </c>
      <c r="G98" s="413" t="s">
        <v>2443</v>
      </c>
      <c r="H98" s="422" t="s">
        <v>1372</v>
      </c>
      <c r="I98" s="1"/>
      <c r="J98" s="42"/>
      <c r="K98" s="1"/>
      <c r="L98" s="324">
        <v>102.6</v>
      </c>
      <c r="M98" s="1"/>
      <c r="N98" s="1"/>
      <c r="O98" s="324" t="s">
        <v>204</v>
      </c>
      <c r="P98" s="100"/>
      <c r="Q98" s="102"/>
      <c r="R98" s="102"/>
      <c r="S98" s="102"/>
      <c r="T98" s="102"/>
      <c r="U98" s="102">
        <v>1</v>
      </c>
      <c r="V98" s="101"/>
      <c r="W98" s="101"/>
      <c r="X98" s="101"/>
      <c r="Y98" s="101"/>
      <c r="Z98" s="606">
        <v>24.89</v>
      </c>
      <c r="AA98" s="190"/>
    </row>
    <row r="99" spans="1:28" ht="35.1" customHeight="1">
      <c r="A99" s="220">
        <v>51</v>
      </c>
      <c r="B99" s="236" t="s">
        <v>344</v>
      </c>
      <c r="C99" s="348" t="s">
        <v>340</v>
      </c>
      <c r="D99" s="411" t="s">
        <v>1364</v>
      </c>
      <c r="E99" s="1"/>
      <c r="F99" s="326">
        <v>1</v>
      </c>
      <c r="G99" s="413" t="s">
        <v>345</v>
      </c>
      <c r="H99" s="417" t="s">
        <v>1750</v>
      </c>
      <c r="I99" s="1"/>
      <c r="J99" s="42" t="s">
        <v>1751</v>
      </c>
      <c r="K99" s="1"/>
      <c r="L99" s="324">
        <v>101.83</v>
      </c>
      <c r="M99" s="1"/>
      <c r="N99" s="1"/>
      <c r="O99" s="324" t="s">
        <v>204</v>
      </c>
      <c r="P99" s="100"/>
      <c r="Q99" s="102"/>
      <c r="R99" s="102">
        <v>1</v>
      </c>
      <c r="S99" s="101"/>
      <c r="T99" s="101"/>
      <c r="U99" s="101"/>
      <c r="V99" s="101"/>
      <c r="W99" s="101"/>
      <c r="X99" s="101"/>
      <c r="Y99" s="101"/>
      <c r="Z99" s="606"/>
      <c r="AA99" s="190"/>
    </row>
    <row r="100" spans="1:28" ht="35.1" customHeight="1">
      <c r="A100" s="220">
        <v>52</v>
      </c>
      <c r="B100" s="236" t="s">
        <v>346</v>
      </c>
      <c r="C100" s="348" t="s">
        <v>340</v>
      </c>
      <c r="D100" s="411" t="s">
        <v>1365</v>
      </c>
      <c r="E100" s="1"/>
      <c r="F100" s="326">
        <v>1</v>
      </c>
      <c r="G100" s="548" t="s">
        <v>347</v>
      </c>
      <c r="H100" s="417" t="s">
        <v>1869</v>
      </c>
      <c r="I100" s="1"/>
      <c r="J100" s="42"/>
      <c r="K100" s="1"/>
      <c r="L100" s="324">
        <v>102.47</v>
      </c>
      <c r="M100" s="1"/>
      <c r="N100" s="1"/>
      <c r="O100" s="324" t="s">
        <v>204</v>
      </c>
      <c r="P100" s="100"/>
      <c r="Q100" s="102"/>
      <c r="R100" s="102"/>
      <c r="S100" s="102"/>
      <c r="T100" s="102"/>
      <c r="U100" s="102">
        <v>1</v>
      </c>
      <c r="V100" s="101"/>
      <c r="W100" s="101"/>
      <c r="X100" s="101"/>
      <c r="Y100" s="101"/>
      <c r="Z100" s="606">
        <v>21.06</v>
      </c>
      <c r="AA100" s="190"/>
    </row>
    <row r="101" spans="1:28" ht="35.1" customHeight="1">
      <c r="A101" s="715">
        <v>53</v>
      </c>
      <c r="B101" s="805" t="s">
        <v>348</v>
      </c>
      <c r="C101" s="806" t="s">
        <v>340</v>
      </c>
      <c r="D101" s="796" t="s">
        <v>1366</v>
      </c>
      <c r="E101" s="1"/>
      <c r="F101" s="326">
        <v>1</v>
      </c>
      <c r="G101" s="413" t="s">
        <v>349</v>
      </c>
      <c r="H101" s="790" t="s">
        <v>1394</v>
      </c>
      <c r="I101" s="1"/>
      <c r="J101" s="42"/>
      <c r="K101" s="1"/>
      <c r="L101" s="715">
        <v>408.76</v>
      </c>
      <c r="M101" s="1"/>
      <c r="N101" s="1"/>
      <c r="O101" s="715" t="s">
        <v>204</v>
      </c>
      <c r="P101" s="100"/>
      <c r="Q101" s="102"/>
      <c r="R101" s="102"/>
      <c r="S101" s="102"/>
      <c r="T101" s="102"/>
      <c r="U101" s="102"/>
      <c r="V101" s="102"/>
      <c r="W101" s="102"/>
      <c r="X101" s="102">
        <v>1</v>
      </c>
      <c r="Y101" s="101"/>
      <c r="Z101" s="769">
        <v>263.54000000000002</v>
      </c>
      <c r="AA101" s="196"/>
    </row>
    <row r="102" spans="1:28" ht="35.1" customHeight="1">
      <c r="A102" s="715"/>
      <c r="B102" s="805"/>
      <c r="C102" s="806"/>
      <c r="D102" s="798"/>
      <c r="E102" s="1"/>
      <c r="F102" s="326">
        <v>2</v>
      </c>
      <c r="G102" s="413" t="s">
        <v>350</v>
      </c>
      <c r="H102" s="790"/>
      <c r="I102" s="1"/>
      <c r="J102" s="42"/>
      <c r="K102" s="1"/>
      <c r="L102" s="715"/>
      <c r="M102" s="1"/>
      <c r="N102" s="1"/>
      <c r="O102" s="715"/>
      <c r="P102" s="100"/>
      <c r="Q102" s="102"/>
      <c r="R102" s="102"/>
      <c r="S102" s="102"/>
      <c r="T102" s="102"/>
      <c r="U102" s="102"/>
      <c r="V102" s="102"/>
      <c r="W102" s="102"/>
      <c r="X102" s="102">
        <v>1</v>
      </c>
      <c r="Y102" s="101"/>
      <c r="Z102" s="828"/>
      <c r="AA102" s="196"/>
    </row>
    <row r="103" spans="1:28" ht="42.75" customHeight="1">
      <c r="A103" s="715"/>
      <c r="B103" s="805"/>
      <c r="C103" s="806"/>
      <c r="D103" s="798"/>
      <c r="E103" s="1"/>
      <c r="F103" s="326">
        <v>3</v>
      </c>
      <c r="G103" s="413" t="s">
        <v>351</v>
      </c>
      <c r="H103" s="790"/>
      <c r="I103" s="1"/>
      <c r="J103" s="42"/>
      <c r="K103" s="1"/>
      <c r="L103" s="715"/>
      <c r="M103" s="1"/>
      <c r="N103" s="1"/>
      <c r="O103" s="715"/>
      <c r="P103" s="100"/>
      <c r="Q103" s="102"/>
      <c r="R103" s="102"/>
      <c r="S103" s="102"/>
      <c r="T103" s="102"/>
      <c r="U103" s="102"/>
      <c r="V103" s="102"/>
      <c r="W103" s="102"/>
      <c r="X103" s="102">
        <v>1</v>
      </c>
      <c r="Y103" s="101"/>
      <c r="Z103" s="828"/>
      <c r="AA103" s="196"/>
    </row>
    <row r="104" spans="1:28" ht="35.1" customHeight="1">
      <c r="A104" s="715"/>
      <c r="B104" s="805"/>
      <c r="C104" s="806"/>
      <c r="D104" s="797"/>
      <c r="E104" s="1"/>
      <c r="F104" s="326">
        <v>4</v>
      </c>
      <c r="G104" s="413" t="s">
        <v>352</v>
      </c>
      <c r="H104" s="790"/>
      <c r="I104" s="1"/>
      <c r="J104" s="42"/>
      <c r="K104" s="1"/>
      <c r="L104" s="715"/>
      <c r="M104" s="1"/>
      <c r="N104" s="1"/>
      <c r="O104" s="715"/>
      <c r="P104" s="100"/>
      <c r="Q104" s="102"/>
      <c r="R104" s="102">
        <v>1</v>
      </c>
      <c r="S104" s="101"/>
      <c r="T104" s="101"/>
      <c r="U104" s="101"/>
      <c r="V104" s="101"/>
      <c r="W104" s="101"/>
      <c r="X104" s="101"/>
      <c r="Y104" s="101"/>
      <c r="Z104" s="770"/>
      <c r="AA104" s="190"/>
    </row>
    <row r="105" spans="1:28" ht="35.1" customHeight="1">
      <c r="A105" s="220">
        <v>54</v>
      </c>
      <c r="B105" s="236" t="s">
        <v>353</v>
      </c>
      <c r="C105" s="348" t="s">
        <v>340</v>
      </c>
      <c r="D105" s="411" t="s">
        <v>340</v>
      </c>
      <c r="E105" s="1"/>
      <c r="F105" s="326">
        <v>1</v>
      </c>
      <c r="G105" s="413" t="s">
        <v>354</v>
      </c>
      <c r="H105" s="422" t="s">
        <v>1752</v>
      </c>
      <c r="I105" s="1"/>
      <c r="J105" s="42"/>
      <c r="K105" s="1"/>
      <c r="L105" s="324">
        <v>102.04</v>
      </c>
      <c r="M105" s="1"/>
      <c r="N105" s="1"/>
      <c r="O105" s="324" t="s">
        <v>204</v>
      </c>
      <c r="P105" s="100"/>
      <c r="Q105" s="102"/>
      <c r="R105" s="102"/>
      <c r="S105" s="102"/>
      <c r="T105" s="102"/>
      <c r="U105" s="102">
        <v>1</v>
      </c>
      <c r="V105" s="101"/>
      <c r="W105" s="101"/>
      <c r="X105" s="101"/>
      <c r="Y105" s="101"/>
      <c r="Z105" s="607">
        <v>27.35</v>
      </c>
      <c r="AA105" s="190"/>
    </row>
    <row r="106" spans="1:28" ht="35.1" customHeight="1">
      <c r="A106" s="235">
        <v>55</v>
      </c>
      <c r="B106" s="223" t="s">
        <v>1944</v>
      </c>
      <c r="C106" s="412" t="s">
        <v>1945</v>
      </c>
      <c r="D106" s="413" t="s">
        <v>1348</v>
      </c>
      <c r="E106" s="225">
        <v>1</v>
      </c>
      <c r="F106" s="335">
        <v>1</v>
      </c>
      <c r="G106" s="416" t="s">
        <v>1946</v>
      </c>
      <c r="H106" s="423" t="s">
        <v>1947</v>
      </c>
      <c r="I106" s="39"/>
      <c r="J106" s="1"/>
      <c r="K106" s="1"/>
      <c r="L106" s="352" t="s">
        <v>2316</v>
      </c>
      <c r="M106" s="224"/>
      <c r="N106" s="1"/>
      <c r="O106" s="312"/>
      <c r="P106" s="207"/>
      <c r="Q106" s="309"/>
      <c r="R106" s="309"/>
      <c r="S106" s="309"/>
      <c r="T106" s="309"/>
      <c r="U106" s="102">
        <v>1</v>
      </c>
      <c r="V106" s="1"/>
      <c r="W106" s="1"/>
      <c r="X106" s="1"/>
      <c r="Y106" s="1"/>
      <c r="Z106" s="607">
        <v>26.69</v>
      </c>
      <c r="AA106" s="1"/>
      <c r="AB106" s="83"/>
    </row>
    <row r="107" spans="1:28" ht="35.1" customHeight="1">
      <c r="A107" s="235">
        <v>56</v>
      </c>
      <c r="B107" s="223" t="s">
        <v>1948</v>
      </c>
      <c r="C107" s="412" t="s">
        <v>1945</v>
      </c>
      <c r="D107" s="413" t="s">
        <v>1345</v>
      </c>
      <c r="E107" s="225">
        <v>1</v>
      </c>
      <c r="F107" s="335">
        <v>1</v>
      </c>
      <c r="G107" s="416" t="s">
        <v>1949</v>
      </c>
      <c r="H107" s="423" t="s">
        <v>1950</v>
      </c>
      <c r="I107" s="39"/>
      <c r="J107" s="1"/>
      <c r="K107" s="1"/>
      <c r="L107" s="352">
        <v>106.4</v>
      </c>
      <c r="M107" s="224"/>
      <c r="N107" s="1"/>
      <c r="O107" s="312"/>
      <c r="P107" s="207">
        <v>1</v>
      </c>
      <c r="Q107" s="224"/>
      <c r="R107" s="1"/>
      <c r="S107" s="1"/>
      <c r="T107" s="1"/>
      <c r="U107" s="1"/>
      <c r="V107" s="1"/>
      <c r="W107" s="1"/>
      <c r="X107" s="1"/>
      <c r="Y107" s="1"/>
      <c r="Z107" s="606"/>
      <c r="AA107" s="1"/>
      <c r="AB107" s="83"/>
    </row>
    <row r="108" spans="1:28" ht="35.1" customHeight="1">
      <c r="A108" s="771">
        <v>57</v>
      </c>
      <c r="B108" s="773" t="s">
        <v>1951</v>
      </c>
      <c r="C108" s="775" t="s">
        <v>1945</v>
      </c>
      <c r="D108" s="777" t="s">
        <v>1952</v>
      </c>
      <c r="E108" s="225">
        <v>1</v>
      </c>
      <c r="F108" s="335">
        <v>1</v>
      </c>
      <c r="G108" s="416" t="s">
        <v>1953</v>
      </c>
      <c r="H108" s="778" t="s">
        <v>1954</v>
      </c>
      <c r="I108" s="247"/>
      <c r="J108" s="1"/>
      <c r="K108" s="1"/>
      <c r="L108" s="734">
        <v>210.56</v>
      </c>
      <c r="M108" s="224"/>
      <c r="N108" s="1"/>
      <c r="O108" s="312"/>
      <c r="P108" s="207"/>
      <c r="Q108" s="310"/>
      <c r="R108" s="310"/>
      <c r="S108" s="310"/>
      <c r="T108" s="310"/>
      <c r="U108" s="102">
        <v>1</v>
      </c>
      <c r="V108" s="1"/>
      <c r="W108" s="1"/>
      <c r="X108" s="1"/>
      <c r="Y108" s="1"/>
      <c r="Z108" s="769">
        <v>50.44</v>
      </c>
      <c r="AA108" s="1"/>
      <c r="AB108" s="83"/>
    </row>
    <row r="109" spans="1:28" ht="35.1" customHeight="1">
      <c r="A109" s="771"/>
      <c r="B109" s="774"/>
      <c r="C109" s="776"/>
      <c r="D109" s="777"/>
      <c r="E109" s="225">
        <v>2</v>
      </c>
      <c r="F109" s="335">
        <v>2</v>
      </c>
      <c r="G109" s="416" t="s">
        <v>1955</v>
      </c>
      <c r="H109" s="778"/>
      <c r="I109" s="39"/>
      <c r="J109" s="1"/>
      <c r="K109" s="1"/>
      <c r="L109" s="735"/>
      <c r="M109" s="224"/>
      <c r="N109" s="1"/>
      <c r="O109" s="312"/>
      <c r="P109" s="207"/>
      <c r="Q109" s="310"/>
      <c r="R109" s="310"/>
      <c r="S109" s="310"/>
      <c r="T109" s="310"/>
      <c r="U109" s="102">
        <v>1</v>
      </c>
      <c r="V109" s="1"/>
      <c r="W109" s="1"/>
      <c r="X109" s="1"/>
      <c r="Y109" s="1"/>
      <c r="Z109" s="770"/>
      <c r="AA109" s="1"/>
      <c r="AB109" s="83"/>
    </row>
    <row r="110" spans="1:28" ht="35.1" customHeight="1">
      <c r="A110" s="235">
        <v>58</v>
      </c>
      <c r="B110" s="223" t="s">
        <v>1956</v>
      </c>
      <c r="C110" s="414" t="s">
        <v>308</v>
      </c>
      <c r="D110" s="413" t="s">
        <v>1957</v>
      </c>
      <c r="E110" s="225">
        <v>1</v>
      </c>
      <c r="F110" s="335">
        <v>1</v>
      </c>
      <c r="G110" s="416" t="s">
        <v>1958</v>
      </c>
      <c r="H110" s="423" t="s">
        <v>1908</v>
      </c>
      <c r="I110" s="39"/>
      <c r="J110" s="1"/>
      <c r="K110" s="1"/>
      <c r="L110" s="299">
        <v>103.05</v>
      </c>
      <c r="M110" s="224"/>
      <c r="N110" s="1"/>
      <c r="O110" s="312"/>
      <c r="P110" s="207">
        <v>1</v>
      </c>
      <c r="Q110" s="224"/>
      <c r="R110" s="1"/>
      <c r="S110" s="1"/>
      <c r="T110" s="1"/>
      <c r="U110" s="1"/>
      <c r="V110" s="1"/>
      <c r="W110" s="1"/>
      <c r="X110" s="1"/>
      <c r="Y110" s="1"/>
      <c r="Z110" s="606"/>
      <c r="AA110" s="1"/>
      <c r="AB110" s="83"/>
    </row>
    <row r="111" spans="1:28" ht="35.1" customHeight="1">
      <c r="A111" s="772">
        <v>59</v>
      </c>
      <c r="B111" s="773" t="s">
        <v>1959</v>
      </c>
      <c r="C111" s="775" t="s">
        <v>308</v>
      </c>
      <c r="D111" s="777" t="s">
        <v>1358</v>
      </c>
      <c r="E111" s="225">
        <v>1</v>
      </c>
      <c r="F111" s="335">
        <v>1</v>
      </c>
      <c r="G111" s="416" t="s">
        <v>1960</v>
      </c>
      <c r="H111" s="778" t="s">
        <v>2444</v>
      </c>
      <c r="I111" s="39"/>
      <c r="J111" s="1"/>
      <c r="K111" s="1"/>
      <c r="L111" s="734">
        <v>206.09</v>
      </c>
      <c r="M111" s="224"/>
      <c r="N111" s="1"/>
      <c r="O111" s="312"/>
      <c r="P111" s="207">
        <v>1</v>
      </c>
      <c r="Q111" s="224"/>
      <c r="R111" s="1"/>
      <c r="S111" s="1"/>
      <c r="T111" s="1"/>
      <c r="U111" s="1"/>
      <c r="V111" s="1"/>
      <c r="W111" s="1"/>
      <c r="X111" s="1"/>
      <c r="Y111" s="1"/>
      <c r="Z111" s="769">
        <v>40</v>
      </c>
      <c r="AA111" s="1"/>
      <c r="AB111" s="83"/>
    </row>
    <row r="112" spans="1:28" ht="35.1" customHeight="1">
      <c r="A112" s="772"/>
      <c r="B112" s="774"/>
      <c r="C112" s="776"/>
      <c r="D112" s="777"/>
      <c r="E112" s="225">
        <v>2</v>
      </c>
      <c r="F112" s="335">
        <v>2</v>
      </c>
      <c r="G112" s="416" t="s">
        <v>1961</v>
      </c>
      <c r="H112" s="778"/>
      <c r="I112" s="39"/>
      <c r="J112" s="1"/>
      <c r="K112" s="1"/>
      <c r="L112" s="735"/>
      <c r="M112" s="224"/>
      <c r="N112" s="1"/>
      <c r="O112" s="312"/>
      <c r="P112" s="207"/>
      <c r="Q112" s="309"/>
      <c r="R112" s="212"/>
      <c r="S112" s="212"/>
      <c r="T112" s="212"/>
      <c r="U112" s="212"/>
      <c r="V112" s="212"/>
      <c r="W112" s="212"/>
      <c r="X112" s="102">
        <v>1</v>
      </c>
      <c r="Y112" s="1"/>
      <c r="Z112" s="770"/>
      <c r="AA112" s="1"/>
      <c r="AB112" s="83"/>
    </row>
    <row r="113" spans="1:28" ht="35.1" customHeight="1">
      <c r="A113" s="771">
        <v>60</v>
      </c>
      <c r="B113" s="773" t="s">
        <v>1962</v>
      </c>
      <c r="C113" s="775" t="s">
        <v>308</v>
      </c>
      <c r="D113" s="413" t="s">
        <v>1963</v>
      </c>
      <c r="E113" s="225">
        <v>1</v>
      </c>
      <c r="F113" s="335">
        <v>1</v>
      </c>
      <c r="G113" s="416" t="s">
        <v>1964</v>
      </c>
      <c r="H113" s="778" t="s">
        <v>1965</v>
      </c>
      <c r="I113" s="39"/>
      <c r="J113" s="1"/>
      <c r="K113" s="1"/>
      <c r="L113" s="734">
        <v>208.72</v>
      </c>
      <c r="M113" s="224"/>
      <c r="N113" s="1"/>
      <c r="O113" s="312"/>
      <c r="P113" s="207">
        <v>1</v>
      </c>
      <c r="Q113" s="224"/>
      <c r="R113" s="1"/>
      <c r="S113" s="1"/>
      <c r="T113" s="1"/>
      <c r="U113" s="1"/>
      <c r="V113" s="1"/>
      <c r="W113" s="1"/>
      <c r="X113" s="1"/>
      <c r="Y113" s="1"/>
      <c r="Z113" s="606"/>
      <c r="AA113" s="1"/>
      <c r="AB113" s="83"/>
    </row>
    <row r="114" spans="1:28" ht="35.1" customHeight="1">
      <c r="A114" s="771"/>
      <c r="B114" s="774"/>
      <c r="C114" s="776"/>
      <c r="D114" s="413" t="s">
        <v>1963</v>
      </c>
      <c r="E114" s="225">
        <v>2</v>
      </c>
      <c r="F114" s="335">
        <v>2</v>
      </c>
      <c r="G114" s="416" t="s">
        <v>1966</v>
      </c>
      <c r="H114" s="778"/>
      <c r="I114" s="39"/>
      <c r="J114" s="1"/>
      <c r="K114" s="1"/>
      <c r="L114" s="735"/>
      <c r="M114" s="224"/>
      <c r="N114" s="1"/>
      <c r="O114" s="312"/>
      <c r="P114" s="207">
        <v>1</v>
      </c>
      <c r="Q114" s="224"/>
      <c r="R114" s="1"/>
      <c r="S114" s="1"/>
      <c r="T114" s="1"/>
      <c r="U114" s="1"/>
      <c r="V114" s="1"/>
      <c r="W114" s="1"/>
      <c r="X114" s="1"/>
      <c r="Y114" s="1"/>
      <c r="Z114" s="606"/>
      <c r="AA114" s="1"/>
      <c r="AB114" s="83"/>
    </row>
    <row r="115" spans="1:28" ht="35.1" customHeight="1">
      <c r="A115" s="234">
        <v>61</v>
      </c>
      <c r="B115" s="238" t="s">
        <v>1967</v>
      </c>
      <c r="C115" s="412" t="s">
        <v>308</v>
      </c>
      <c r="D115" s="413" t="s">
        <v>1359</v>
      </c>
      <c r="E115" s="225">
        <v>1</v>
      </c>
      <c r="F115" s="335">
        <v>1</v>
      </c>
      <c r="G115" s="416" t="s">
        <v>1968</v>
      </c>
      <c r="H115" s="423" t="s">
        <v>1969</v>
      </c>
      <c r="I115" s="39"/>
      <c r="J115" s="1"/>
      <c r="K115" s="1"/>
      <c r="L115" s="299">
        <v>102.8</v>
      </c>
      <c r="M115" s="224"/>
      <c r="N115" s="1"/>
      <c r="O115" s="312"/>
      <c r="P115" s="207">
        <v>1</v>
      </c>
      <c r="Q115" s="224"/>
      <c r="R115" s="1"/>
      <c r="S115" s="1"/>
      <c r="T115" s="1"/>
      <c r="U115" s="1"/>
      <c r="V115" s="1"/>
      <c r="W115" s="1"/>
      <c r="X115" s="1"/>
      <c r="Y115" s="1"/>
      <c r="Z115" s="606"/>
      <c r="AA115" s="1"/>
      <c r="AB115" s="83"/>
    </row>
    <row r="116" spans="1:28" ht="35.1" customHeight="1">
      <c r="A116" s="234">
        <v>62</v>
      </c>
      <c r="B116" s="223" t="s">
        <v>1970</v>
      </c>
      <c r="C116" s="412" t="s">
        <v>308</v>
      </c>
      <c r="D116" s="413" t="s">
        <v>1971</v>
      </c>
      <c r="E116" s="225">
        <v>1</v>
      </c>
      <c r="F116" s="335">
        <v>1</v>
      </c>
      <c r="G116" s="416" t="s">
        <v>1972</v>
      </c>
      <c r="H116" s="423" t="s">
        <v>1743</v>
      </c>
      <c r="I116" s="39"/>
      <c r="J116" s="1"/>
      <c r="K116" s="1"/>
      <c r="L116" s="299">
        <v>102.71</v>
      </c>
      <c r="M116" s="224"/>
      <c r="N116" s="1"/>
      <c r="O116" s="312"/>
      <c r="P116" s="207"/>
      <c r="Q116" s="224"/>
      <c r="R116" s="1"/>
      <c r="S116" s="1"/>
      <c r="T116" s="1"/>
      <c r="U116" s="1"/>
      <c r="V116" s="1"/>
      <c r="W116" s="1"/>
      <c r="X116" s="1"/>
      <c r="Y116" s="1"/>
      <c r="Z116" s="606"/>
      <c r="AA116" s="1"/>
      <c r="AB116" s="83"/>
    </row>
    <row r="117" spans="1:28" ht="35.1" customHeight="1">
      <c r="A117" s="234">
        <v>63</v>
      </c>
      <c r="B117" s="239" t="s">
        <v>1973</v>
      </c>
      <c r="C117" s="412" t="s">
        <v>308</v>
      </c>
      <c r="D117" s="413" t="s">
        <v>1361</v>
      </c>
      <c r="E117" s="225">
        <v>1</v>
      </c>
      <c r="F117" s="335">
        <v>1</v>
      </c>
      <c r="G117" s="416" t="s">
        <v>1974</v>
      </c>
      <c r="H117" s="423" t="s">
        <v>1743</v>
      </c>
      <c r="I117" s="39"/>
      <c r="J117" s="1"/>
      <c r="K117" s="1"/>
      <c r="L117" s="299">
        <v>102.74</v>
      </c>
      <c r="M117" s="224"/>
      <c r="N117" s="1"/>
      <c r="O117" s="312"/>
      <c r="P117" s="207"/>
      <c r="Q117" s="224"/>
      <c r="R117" s="1"/>
      <c r="S117" s="1"/>
      <c r="T117" s="1"/>
      <c r="U117" s="1"/>
      <c r="V117" s="1"/>
      <c r="W117" s="1"/>
      <c r="X117" s="1"/>
      <c r="Y117" s="1"/>
      <c r="Z117" s="606"/>
      <c r="AA117" s="1"/>
      <c r="AB117" s="83"/>
    </row>
    <row r="118" spans="1:28" ht="35.1" customHeight="1">
      <c r="A118" s="234">
        <v>64</v>
      </c>
      <c r="B118" s="239" t="s">
        <v>1975</v>
      </c>
      <c r="C118" s="414" t="s">
        <v>211</v>
      </c>
      <c r="D118" s="413" t="s">
        <v>1976</v>
      </c>
      <c r="E118" s="225">
        <v>1</v>
      </c>
      <c r="F118" s="335">
        <v>1</v>
      </c>
      <c r="G118" s="416" t="s">
        <v>1977</v>
      </c>
      <c r="H118" s="423" t="s">
        <v>1978</v>
      </c>
      <c r="I118" s="39"/>
      <c r="J118" s="1"/>
      <c r="K118" s="1"/>
      <c r="L118" s="299">
        <v>104.4</v>
      </c>
      <c r="M118" s="224"/>
      <c r="N118" s="1"/>
      <c r="O118" s="312"/>
      <c r="P118" s="207"/>
      <c r="Q118" s="309"/>
      <c r="R118" s="212"/>
      <c r="S118" s="212"/>
      <c r="T118" s="212"/>
      <c r="U118" s="212"/>
      <c r="V118" s="212"/>
      <c r="W118" s="212"/>
      <c r="X118" s="102">
        <v>1</v>
      </c>
      <c r="Y118" s="1"/>
      <c r="Z118" s="606">
        <v>85.63</v>
      </c>
      <c r="AA118" s="1"/>
      <c r="AB118" s="83"/>
    </row>
    <row r="119" spans="1:28" ht="35.1" customHeight="1">
      <c r="A119" s="234">
        <v>65</v>
      </c>
      <c r="B119" s="239" t="s">
        <v>1979</v>
      </c>
      <c r="C119" s="414" t="s">
        <v>211</v>
      </c>
      <c r="D119" s="413" t="s">
        <v>1342</v>
      </c>
      <c r="E119" s="225">
        <v>1</v>
      </c>
      <c r="F119" s="335">
        <v>1</v>
      </c>
      <c r="G119" s="416" t="s">
        <v>1980</v>
      </c>
      <c r="H119" s="423" t="s">
        <v>2445</v>
      </c>
      <c r="I119" s="39"/>
      <c r="J119" s="1"/>
      <c r="K119" s="1"/>
      <c r="L119" s="299">
        <v>102.41</v>
      </c>
      <c r="M119" s="224"/>
      <c r="N119" s="1"/>
      <c r="O119" s="312"/>
      <c r="P119" s="207"/>
      <c r="Q119" s="309"/>
      <c r="R119" s="309"/>
      <c r="S119" s="309"/>
      <c r="T119" s="309"/>
      <c r="U119" s="102">
        <v>1</v>
      </c>
      <c r="V119" s="1"/>
      <c r="W119" s="1"/>
      <c r="X119" s="1"/>
      <c r="Y119" s="1"/>
      <c r="Z119" s="606">
        <v>31.26</v>
      </c>
      <c r="AA119" s="1"/>
      <c r="AB119" s="83"/>
    </row>
    <row r="120" spans="1:28" ht="35.1" customHeight="1">
      <c r="A120" s="772">
        <v>66</v>
      </c>
      <c r="B120" s="773" t="s">
        <v>1981</v>
      </c>
      <c r="C120" s="775" t="s">
        <v>211</v>
      </c>
      <c r="D120" s="777" t="s">
        <v>1325</v>
      </c>
      <c r="E120" s="225">
        <v>1</v>
      </c>
      <c r="F120" s="335">
        <v>1</v>
      </c>
      <c r="G120" s="416" t="s">
        <v>1982</v>
      </c>
      <c r="H120" s="778" t="s">
        <v>2446</v>
      </c>
      <c r="I120" s="39"/>
      <c r="J120" s="1"/>
      <c r="K120" s="1"/>
      <c r="L120" s="734">
        <v>209.14</v>
      </c>
      <c r="M120" s="224"/>
      <c r="N120" s="1"/>
      <c r="O120" s="312"/>
      <c r="P120" s="207"/>
      <c r="Q120" s="309"/>
      <c r="R120" s="102">
        <v>1</v>
      </c>
      <c r="S120" s="1"/>
      <c r="T120" s="1"/>
      <c r="U120" s="1"/>
      <c r="V120" s="1"/>
      <c r="W120" s="1"/>
      <c r="X120" s="1"/>
      <c r="Y120" s="1"/>
      <c r="Z120" s="769"/>
      <c r="AA120" s="1"/>
      <c r="AB120" s="83"/>
    </row>
    <row r="121" spans="1:28" ht="35.1" customHeight="1">
      <c r="A121" s="772"/>
      <c r="B121" s="774"/>
      <c r="C121" s="776"/>
      <c r="D121" s="777"/>
      <c r="E121" s="225">
        <v>2</v>
      </c>
      <c r="F121" s="335">
        <v>2</v>
      </c>
      <c r="G121" s="416" t="s">
        <v>1983</v>
      </c>
      <c r="H121" s="778"/>
      <c r="I121" s="39"/>
      <c r="J121" s="1"/>
      <c r="K121" s="1"/>
      <c r="L121" s="735"/>
      <c r="M121" s="224"/>
      <c r="N121" s="1"/>
      <c r="O121" s="312"/>
      <c r="P121" s="207"/>
      <c r="Q121" s="309"/>
      <c r="R121" s="102">
        <v>1</v>
      </c>
      <c r="S121" s="1"/>
      <c r="T121" s="1"/>
      <c r="U121" s="1"/>
      <c r="V121" s="1"/>
      <c r="W121" s="1"/>
      <c r="X121" s="1"/>
      <c r="Y121" s="1"/>
      <c r="Z121" s="770"/>
      <c r="AA121" s="1"/>
      <c r="AB121" s="83"/>
    </row>
    <row r="122" spans="1:28" ht="35.1" customHeight="1">
      <c r="A122" s="772">
        <v>67</v>
      </c>
      <c r="B122" s="779" t="s">
        <v>1984</v>
      </c>
      <c r="C122" s="780" t="s">
        <v>308</v>
      </c>
      <c r="D122" s="777" t="s">
        <v>1361</v>
      </c>
      <c r="E122" s="225">
        <v>1</v>
      </c>
      <c r="F122" s="335">
        <v>1</v>
      </c>
      <c r="G122" s="416" t="s">
        <v>1985</v>
      </c>
      <c r="H122" s="778" t="s">
        <v>1986</v>
      </c>
      <c r="I122" s="39"/>
      <c r="J122" s="1"/>
      <c r="K122" s="1"/>
      <c r="L122" s="734">
        <v>215.6</v>
      </c>
      <c r="M122" s="224"/>
      <c r="N122" s="1"/>
      <c r="O122" s="312"/>
      <c r="P122" s="207"/>
      <c r="Q122" s="309"/>
      <c r="R122" s="212"/>
      <c r="S122" s="212"/>
      <c r="T122" s="212"/>
      <c r="U122" s="102">
        <v>1</v>
      </c>
      <c r="V122" s="1"/>
      <c r="W122" s="1"/>
      <c r="X122" s="1"/>
      <c r="Y122" s="1"/>
      <c r="Z122" s="769">
        <v>35.57</v>
      </c>
      <c r="AA122" s="1"/>
      <c r="AB122" s="83"/>
    </row>
    <row r="123" spans="1:28" ht="35.1" customHeight="1">
      <c r="A123" s="772"/>
      <c r="B123" s="779"/>
      <c r="C123" s="780"/>
      <c r="D123" s="777"/>
      <c r="E123" s="225">
        <v>2</v>
      </c>
      <c r="F123" s="335">
        <v>2</v>
      </c>
      <c r="G123" s="416" t="s">
        <v>1987</v>
      </c>
      <c r="H123" s="778"/>
      <c r="I123" s="39"/>
      <c r="J123" s="1"/>
      <c r="K123" s="1"/>
      <c r="L123" s="735"/>
      <c r="M123" s="224"/>
      <c r="N123" s="1"/>
      <c r="O123" s="312"/>
      <c r="P123" s="207"/>
      <c r="Q123" s="309"/>
      <c r="R123" s="102">
        <v>1</v>
      </c>
      <c r="S123" s="1"/>
      <c r="T123" s="1"/>
      <c r="U123" s="1"/>
      <c r="V123" s="1"/>
      <c r="W123" s="1"/>
      <c r="X123" s="1"/>
      <c r="Y123" s="1"/>
      <c r="Z123" s="770"/>
      <c r="AA123" s="1"/>
      <c r="AB123" s="83"/>
    </row>
    <row r="124" spans="1:28" ht="20.100000000000001" customHeight="1">
      <c r="A124" s="352"/>
      <c r="B124" s="107" t="s">
        <v>206</v>
      </c>
      <c r="C124" s="363"/>
      <c r="D124" s="363"/>
      <c r="E124" s="333"/>
      <c r="F124" s="69">
        <f>F11+F12+F13+F15+F17+F21+F22+F24+F26+F27+F30+F32+F33+F36+F38+F39+F41+F45+F47+F48+F51+F52+F53+F55+F57+F58+F63+F65+F67+F69+F70+F71+F72+F74+F81+F83+F84+F87+F91+F92+F94+F95+F97+F98+F99+F100+F104+F105+F106+F107+F109+F110+F112+F114+F115+F116+F117+F118+F119+F121+F123+F42+F54+F31+F43+F44+F82</f>
        <v>116</v>
      </c>
      <c r="G124" s="352"/>
      <c r="H124" s="368"/>
      <c r="I124" s="352"/>
      <c r="J124" s="352"/>
      <c r="K124" s="352"/>
      <c r="L124" s="69">
        <f>SUM(L8:L105)</f>
        <v>10086.250000000002</v>
      </c>
      <c r="M124" s="352"/>
      <c r="N124" s="352"/>
      <c r="O124" s="355"/>
      <c r="P124" s="69">
        <f>SUM(P8:P123)</f>
        <v>19</v>
      </c>
      <c r="Q124" s="69">
        <f t="shared" ref="Q124:Z124" si="0">SUM(Q8:Q123)</f>
        <v>3</v>
      </c>
      <c r="R124" s="69">
        <f t="shared" si="0"/>
        <v>10</v>
      </c>
      <c r="S124" s="69">
        <f t="shared" si="0"/>
        <v>7</v>
      </c>
      <c r="T124" s="69">
        <f t="shared" si="0"/>
        <v>4</v>
      </c>
      <c r="U124" s="69">
        <f t="shared" si="0"/>
        <v>24</v>
      </c>
      <c r="V124" s="69">
        <f t="shared" si="0"/>
        <v>9</v>
      </c>
      <c r="W124" s="69">
        <f t="shared" si="0"/>
        <v>23</v>
      </c>
      <c r="X124" s="69">
        <f t="shared" si="0"/>
        <v>13</v>
      </c>
      <c r="Y124" s="69">
        <f t="shared" si="0"/>
        <v>0</v>
      </c>
      <c r="Z124" s="69">
        <f t="shared" si="0"/>
        <v>3089.4700000000003</v>
      </c>
      <c r="AA124" s="368"/>
    </row>
  </sheetData>
  <mergeCells count="279">
    <mergeCell ref="L122:L123"/>
    <mergeCell ref="L120:L121"/>
    <mergeCell ref="L113:L114"/>
    <mergeCell ref="L111:L112"/>
    <mergeCell ref="L108:L109"/>
    <mergeCell ref="Z59:Z63"/>
    <mergeCell ref="Z64:Z65"/>
    <mergeCell ref="Z75:Z81"/>
    <mergeCell ref="Z85:Z87"/>
    <mergeCell ref="Z88:Z91"/>
    <mergeCell ref="Z96:Z97"/>
    <mergeCell ref="Z101:Z104"/>
    <mergeCell ref="Z111:Z112"/>
    <mergeCell ref="Z66:Z67"/>
    <mergeCell ref="Z108:Z109"/>
    <mergeCell ref="Z122:Z123"/>
    <mergeCell ref="Z68:Z69"/>
    <mergeCell ref="Z120:Z121"/>
    <mergeCell ref="A1:AA1"/>
    <mergeCell ref="A3:Y3"/>
    <mergeCell ref="A101:A104"/>
    <mergeCell ref="B101:B104"/>
    <mergeCell ref="C101:C104"/>
    <mergeCell ref="L101:L104"/>
    <mergeCell ref="O101:O104"/>
    <mergeCell ref="A96:A97"/>
    <mergeCell ref="B96:B97"/>
    <mergeCell ref="C96:C97"/>
    <mergeCell ref="L96:L97"/>
    <mergeCell ref="O96:O97"/>
    <mergeCell ref="A93:A94"/>
    <mergeCell ref="B93:B94"/>
    <mergeCell ref="C93:C94"/>
    <mergeCell ref="L93:L94"/>
    <mergeCell ref="O93:O94"/>
    <mergeCell ref="A88:A91"/>
    <mergeCell ref="B88:B91"/>
    <mergeCell ref="C88:C91"/>
    <mergeCell ref="L88:L91"/>
    <mergeCell ref="O88:O91"/>
    <mergeCell ref="A85:A87"/>
    <mergeCell ref="Z18:Z21"/>
    <mergeCell ref="B85:B87"/>
    <mergeCell ref="C85:C87"/>
    <mergeCell ref="L85:L87"/>
    <mergeCell ref="O85:O87"/>
    <mergeCell ref="C82:C83"/>
    <mergeCell ref="L82:L83"/>
    <mergeCell ref="O82:O83"/>
    <mergeCell ref="H85:H87"/>
    <mergeCell ref="A2:AA2"/>
    <mergeCell ref="Z23:Z24"/>
    <mergeCell ref="Z25:Z26"/>
    <mergeCell ref="Z28:Z30"/>
    <mergeCell ref="Z34:Z36"/>
    <mergeCell ref="Z40:Z41"/>
    <mergeCell ref="Z46:Z47"/>
    <mergeCell ref="Z49:Z51"/>
    <mergeCell ref="Z56:Z57"/>
    <mergeCell ref="Z37:Z38"/>
    <mergeCell ref="A75:A81"/>
    <mergeCell ref="B75:B81"/>
    <mergeCell ref="C75:C81"/>
    <mergeCell ref="L75:L81"/>
    <mergeCell ref="O75:O81"/>
    <mergeCell ref="A73:A74"/>
    <mergeCell ref="B73:B74"/>
    <mergeCell ref="C73:C74"/>
    <mergeCell ref="L73:L74"/>
    <mergeCell ref="O73:O74"/>
    <mergeCell ref="H75:H81"/>
    <mergeCell ref="I74:I80"/>
    <mergeCell ref="H73:H74"/>
    <mergeCell ref="A68:A69"/>
    <mergeCell ref="B68:B69"/>
    <mergeCell ref="C68:C69"/>
    <mergeCell ref="L68:L69"/>
    <mergeCell ref="O68:O69"/>
    <mergeCell ref="A66:A67"/>
    <mergeCell ref="B66:B67"/>
    <mergeCell ref="C66:C67"/>
    <mergeCell ref="L66:L67"/>
    <mergeCell ref="O66:O67"/>
    <mergeCell ref="H66:H67"/>
    <mergeCell ref="H68:H69"/>
    <mergeCell ref="A64:A65"/>
    <mergeCell ref="B64:B65"/>
    <mergeCell ref="C64:C65"/>
    <mergeCell ref="L64:L65"/>
    <mergeCell ref="O64:O65"/>
    <mergeCell ref="A59:A63"/>
    <mergeCell ref="B59:B63"/>
    <mergeCell ref="C59:C63"/>
    <mergeCell ref="L59:L63"/>
    <mergeCell ref="O59:O63"/>
    <mergeCell ref="H59:H63"/>
    <mergeCell ref="I59:I63"/>
    <mergeCell ref="H64:H65"/>
    <mergeCell ref="I64:I65"/>
    <mergeCell ref="A56:A57"/>
    <mergeCell ref="B56:B57"/>
    <mergeCell ref="C56:C57"/>
    <mergeCell ref="L56:L57"/>
    <mergeCell ref="O56:O57"/>
    <mergeCell ref="C54:C55"/>
    <mergeCell ref="L54:L55"/>
    <mergeCell ref="O54:O55"/>
    <mergeCell ref="H56:H57"/>
    <mergeCell ref="I56:I57"/>
    <mergeCell ref="D54:D55"/>
    <mergeCell ref="D56:D57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I42:I45"/>
    <mergeCell ref="D40:D41"/>
    <mergeCell ref="D42:D45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I28:I30"/>
    <mergeCell ref="D28:D30"/>
    <mergeCell ref="D31:D32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C113:C114"/>
    <mergeCell ref="H113:H114"/>
    <mergeCell ref="H88:H91"/>
    <mergeCell ref="D88:D91"/>
    <mergeCell ref="D85:D87"/>
    <mergeCell ref="H93:H94"/>
    <mergeCell ref="H96:H97"/>
    <mergeCell ref="H101:H104"/>
    <mergeCell ref="D59:D63"/>
    <mergeCell ref="D64:D65"/>
    <mergeCell ref="D66:D67"/>
    <mergeCell ref="D68:D69"/>
    <mergeCell ref="D73:D74"/>
    <mergeCell ref="D82:D83"/>
    <mergeCell ref="D93:D94"/>
    <mergeCell ref="D96:D97"/>
    <mergeCell ref="D101:D104"/>
    <mergeCell ref="D75:D81"/>
    <mergeCell ref="Z14:Z15"/>
    <mergeCell ref="Z16:Z17"/>
    <mergeCell ref="A108:A109"/>
    <mergeCell ref="A111:A112"/>
    <mergeCell ref="A113:A114"/>
    <mergeCell ref="A120:A121"/>
    <mergeCell ref="A122:A123"/>
    <mergeCell ref="B120:B121"/>
    <mergeCell ref="C120:C121"/>
    <mergeCell ref="D120:D121"/>
    <mergeCell ref="H120:H121"/>
    <mergeCell ref="B122:B123"/>
    <mergeCell ref="C122:C123"/>
    <mergeCell ref="D122:D123"/>
    <mergeCell ref="H122:H123"/>
    <mergeCell ref="B108:B109"/>
    <mergeCell ref="C108:C109"/>
    <mergeCell ref="D108:D109"/>
    <mergeCell ref="H108:H109"/>
    <mergeCell ref="B111:B112"/>
    <mergeCell ref="C111:C112"/>
    <mergeCell ref="D111:D112"/>
    <mergeCell ref="H111:H112"/>
    <mergeCell ref="B113:B114"/>
  </mergeCells>
  <pageMargins left="0.26" right="0.12" top="0.37" bottom="0.34" header="0.13" footer="0.13"/>
  <pageSetup paperSize="9" scale="71" orientation="landscape" r:id="rId1"/>
  <headerFooter differentOddEven="1" differentFirst="1"/>
  <rowBreaks count="4" manualBreakCount="4">
    <brk id="22" max="26" man="1"/>
    <brk id="39" max="26" man="1"/>
    <brk id="58" max="26" man="1"/>
    <brk id="7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63"/>
  <sheetViews>
    <sheetView showGridLines="0" view="pageBreakPreview" zoomScale="84" zoomScaleSheetLayoutView="84" workbookViewId="0">
      <pane xSplit="1" ySplit="7" topLeftCell="B58" activePane="bottomRight" state="frozen"/>
      <selection pane="topRight" activeCell="B1" sqref="B1"/>
      <selection pane="bottomLeft" activeCell="A8" sqref="A8"/>
      <selection pane="bottomRight" activeCell="O55" sqref="O55"/>
    </sheetView>
  </sheetViews>
  <sheetFormatPr defaultRowHeight="15"/>
  <cols>
    <col min="1" max="1" width="4.140625" style="11" customWidth="1"/>
    <col min="2" max="2" width="10.5703125" style="11" customWidth="1"/>
    <col min="3" max="3" width="9.85546875" style="11" customWidth="1"/>
    <col min="4" max="4" width="17" style="11" customWidth="1"/>
    <col min="5" max="5" width="3.85546875" bestFit="1" customWidth="1"/>
    <col min="6" max="6" width="30" customWidth="1"/>
    <col min="7" max="7" width="25.140625" style="36" customWidth="1"/>
    <col min="8" max="8" width="7.85546875" style="12" hidden="1" customWidth="1"/>
    <col min="9" max="9" width="8.140625" hidden="1" customWidth="1"/>
    <col min="10" max="10" width="10.7109375" style="11" customWidth="1"/>
    <col min="11" max="11" width="9.140625" hidden="1" customWidth="1"/>
    <col min="12" max="12" width="6.140625" hidden="1" customWidth="1"/>
    <col min="13" max="13" width="7.7109375" style="45" customWidth="1"/>
    <col min="14" max="14" width="0.5703125" style="10" hidden="1" customWidth="1"/>
    <col min="15" max="23" width="5.7109375" customWidth="1"/>
    <col min="24" max="24" width="10.7109375" customWidth="1"/>
    <col min="25" max="25" width="13.5703125" customWidth="1"/>
  </cols>
  <sheetData>
    <row r="1" spans="1:25">
      <c r="A1" s="869" t="s">
        <v>18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</row>
    <row r="2" spans="1:25" ht="15" customHeight="1">
      <c r="A2" s="866" t="str">
        <f>'Patna (West)'!A2</f>
        <v>Progress Report for the construction of SSS ( Sanc. Year 2012 - 13 )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</row>
    <row r="3" spans="1:25" ht="20.100000000000001" customHeight="1">
      <c r="A3" s="865" t="s">
        <v>42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56" t="str">
        <f>Summary!V3</f>
        <v>Date:-30.04.2015</v>
      </c>
      <c r="Y3" s="779"/>
    </row>
    <row r="4" spans="1:25" ht="20.100000000000001" customHeight="1">
      <c r="A4" s="858" t="s">
        <v>1853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</row>
    <row r="5" spans="1:25" ht="18" customHeight="1">
      <c r="A5" s="664" t="s">
        <v>0</v>
      </c>
      <c r="B5" s="664" t="s">
        <v>1</v>
      </c>
      <c r="C5" s="664" t="s">
        <v>2</v>
      </c>
      <c r="D5" s="664" t="s">
        <v>3</v>
      </c>
      <c r="E5" s="664" t="s">
        <v>0</v>
      </c>
      <c r="F5" s="665" t="s">
        <v>4</v>
      </c>
      <c r="G5" s="664" t="s">
        <v>5</v>
      </c>
      <c r="H5" s="655" t="s">
        <v>209</v>
      </c>
      <c r="I5" s="664" t="s">
        <v>207</v>
      </c>
      <c r="J5" s="655" t="s">
        <v>208</v>
      </c>
      <c r="K5" s="655" t="s">
        <v>31</v>
      </c>
      <c r="L5" s="664" t="s">
        <v>19</v>
      </c>
      <c r="M5" s="655" t="s">
        <v>32</v>
      </c>
      <c r="N5" s="705" t="s">
        <v>15</v>
      </c>
      <c r="O5" s="705"/>
      <c r="P5" s="705"/>
      <c r="Q5" s="705"/>
      <c r="R5" s="705"/>
      <c r="S5" s="705"/>
      <c r="T5" s="705"/>
      <c r="U5" s="705"/>
      <c r="V5" s="705"/>
      <c r="W5" s="705"/>
      <c r="X5" s="655" t="s">
        <v>20</v>
      </c>
      <c r="Y5" s="672" t="s">
        <v>13</v>
      </c>
    </row>
    <row r="6" spans="1:25" ht="29.25" customHeight="1">
      <c r="A6" s="664"/>
      <c r="B6" s="664"/>
      <c r="C6" s="664"/>
      <c r="D6" s="664"/>
      <c r="E6" s="664"/>
      <c r="F6" s="665"/>
      <c r="G6" s="664"/>
      <c r="H6" s="701"/>
      <c r="I6" s="664"/>
      <c r="J6" s="701"/>
      <c r="K6" s="701"/>
      <c r="L6" s="664"/>
      <c r="M6" s="701"/>
      <c r="N6" s="860" t="s">
        <v>6</v>
      </c>
      <c r="O6" s="705" t="s">
        <v>2441</v>
      </c>
      <c r="P6" s="664" t="s">
        <v>9</v>
      </c>
      <c r="Q6" s="664" t="s">
        <v>8</v>
      </c>
      <c r="R6" s="664" t="s">
        <v>16</v>
      </c>
      <c r="S6" s="664"/>
      <c r="T6" s="664" t="s">
        <v>17</v>
      </c>
      <c r="U6" s="664"/>
      <c r="V6" s="664" t="s">
        <v>12</v>
      </c>
      <c r="W6" s="664" t="s">
        <v>7</v>
      </c>
      <c r="X6" s="701"/>
      <c r="Y6" s="673"/>
    </row>
    <row r="7" spans="1:25" ht="27.75" customHeight="1">
      <c r="A7" s="664"/>
      <c r="B7" s="664"/>
      <c r="C7" s="664"/>
      <c r="D7" s="664"/>
      <c r="E7" s="664"/>
      <c r="F7" s="665"/>
      <c r="G7" s="664"/>
      <c r="H7" s="656"/>
      <c r="I7" s="664"/>
      <c r="J7" s="656"/>
      <c r="K7" s="656"/>
      <c r="L7" s="664"/>
      <c r="M7" s="656"/>
      <c r="N7" s="860"/>
      <c r="O7" s="705"/>
      <c r="P7" s="664"/>
      <c r="Q7" s="664"/>
      <c r="R7" s="329" t="s">
        <v>10</v>
      </c>
      <c r="S7" s="329" t="s">
        <v>11</v>
      </c>
      <c r="T7" s="329" t="s">
        <v>10</v>
      </c>
      <c r="U7" s="329" t="s">
        <v>11</v>
      </c>
      <c r="V7" s="664"/>
      <c r="W7" s="664"/>
      <c r="X7" s="656"/>
      <c r="Y7" s="674"/>
    </row>
    <row r="8" spans="1:25" ht="35.1" customHeight="1">
      <c r="A8" s="763">
        <v>1</v>
      </c>
      <c r="B8" s="857" t="s">
        <v>355</v>
      </c>
      <c r="C8" s="708" t="s">
        <v>356</v>
      </c>
      <c r="D8" s="861" t="s">
        <v>1419</v>
      </c>
      <c r="E8" s="393">
        <v>1</v>
      </c>
      <c r="F8" s="394" t="s">
        <v>357</v>
      </c>
      <c r="G8" s="90" t="s">
        <v>2493</v>
      </c>
      <c r="H8" s="850"/>
      <c r="J8" s="715">
        <v>209.89</v>
      </c>
      <c r="K8" s="1"/>
      <c r="L8" s="1"/>
      <c r="M8" s="716" t="s">
        <v>204</v>
      </c>
      <c r="N8" s="100"/>
      <c r="O8" s="102"/>
      <c r="P8" s="102">
        <v>1</v>
      </c>
      <c r="Q8" s="101"/>
      <c r="R8" s="101"/>
      <c r="S8" s="101"/>
      <c r="T8" s="101"/>
      <c r="U8" s="101"/>
      <c r="V8" s="101"/>
      <c r="W8" s="1"/>
      <c r="X8" s="592"/>
      <c r="Y8" s="1"/>
    </row>
    <row r="9" spans="1:25" ht="35.1" customHeight="1">
      <c r="A9" s="846"/>
      <c r="B9" s="857"/>
      <c r="C9" s="708"/>
      <c r="D9" s="862"/>
      <c r="E9" s="393">
        <v>2</v>
      </c>
      <c r="F9" s="394" t="s">
        <v>358</v>
      </c>
      <c r="G9" s="618"/>
      <c r="H9" s="850"/>
      <c r="J9" s="715"/>
      <c r="K9" s="1"/>
      <c r="L9" s="1"/>
      <c r="M9" s="716"/>
      <c r="N9" s="100"/>
      <c r="O9" s="101"/>
      <c r="P9" s="101"/>
      <c r="Q9" s="101"/>
      <c r="R9" s="101"/>
      <c r="S9" s="101"/>
      <c r="T9" s="101"/>
      <c r="U9" s="101"/>
      <c r="V9" s="101"/>
      <c r="W9" s="1"/>
      <c r="X9" s="592"/>
      <c r="Y9" s="1"/>
    </row>
    <row r="10" spans="1:25" ht="35.1" customHeight="1">
      <c r="A10" s="745">
        <v>2</v>
      </c>
      <c r="B10" s="857" t="s">
        <v>359</v>
      </c>
      <c r="C10" s="708" t="s">
        <v>356</v>
      </c>
      <c r="D10" s="861" t="s">
        <v>1420</v>
      </c>
      <c r="E10" s="393">
        <v>1</v>
      </c>
      <c r="F10" s="394" t="s">
        <v>328</v>
      </c>
      <c r="G10" s="852" t="s">
        <v>1743</v>
      </c>
      <c r="H10" s="850"/>
      <c r="J10" s="715">
        <v>210.17</v>
      </c>
      <c r="K10" s="1"/>
      <c r="L10" s="1"/>
      <c r="M10" s="716" t="s">
        <v>204</v>
      </c>
      <c r="N10" s="100"/>
      <c r="O10" s="101"/>
      <c r="P10" s="101"/>
      <c r="Q10" s="101"/>
      <c r="R10" s="101"/>
      <c r="S10" s="101"/>
      <c r="T10" s="101"/>
      <c r="U10" s="101"/>
      <c r="V10" s="101"/>
      <c r="W10" s="1"/>
      <c r="X10" s="592"/>
      <c r="Y10" s="1"/>
    </row>
    <row r="11" spans="1:25" ht="35.1" customHeight="1">
      <c r="A11" s="745"/>
      <c r="B11" s="857"/>
      <c r="C11" s="708"/>
      <c r="D11" s="862"/>
      <c r="E11" s="393">
        <v>2</v>
      </c>
      <c r="F11" s="394" t="s">
        <v>360</v>
      </c>
      <c r="G11" s="853"/>
      <c r="H11" s="850"/>
      <c r="J11" s="715"/>
      <c r="K11" s="1"/>
      <c r="L11" s="1"/>
      <c r="M11" s="716"/>
      <c r="N11" s="100"/>
      <c r="O11" s="101"/>
      <c r="P11" s="101"/>
      <c r="Q11" s="101"/>
      <c r="R11" s="101"/>
      <c r="S11" s="101"/>
      <c r="T11" s="101"/>
      <c r="U11" s="101"/>
      <c r="V11" s="101"/>
      <c r="W11" s="1"/>
      <c r="X11" s="592"/>
      <c r="Y11" s="1"/>
    </row>
    <row r="12" spans="1:25" ht="35.1" customHeight="1">
      <c r="A12" s="26">
        <v>3</v>
      </c>
      <c r="B12" s="157" t="s">
        <v>361</v>
      </c>
      <c r="C12" s="393" t="s">
        <v>356</v>
      </c>
      <c r="D12" s="81" t="s">
        <v>1421</v>
      </c>
      <c r="E12" s="393">
        <v>1</v>
      </c>
      <c r="F12" s="394" t="s">
        <v>362</v>
      </c>
      <c r="G12" s="354" t="s">
        <v>1410</v>
      </c>
      <c r="H12" s="30"/>
      <c r="J12" s="22">
        <v>103.88</v>
      </c>
      <c r="K12" s="1"/>
      <c r="L12" s="1"/>
      <c r="M12" s="323" t="s">
        <v>204</v>
      </c>
      <c r="N12" s="100"/>
      <c r="O12" s="123"/>
      <c r="P12" s="123"/>
      <c r="Q12" s="123"/>
      <c r="R12" s="123"/>
      <c r="S12" s="123"/>
      <c r="T12" s="123"/>
      <c r="U12" s="123"/>
      <c r="V12" s="123">
        <v>1</v>
      </c>
      <c r="W12" s="1"/>
      <c r="X12" s="592">
        <v>77.290000000000006</v>
      </c>
      <c r="Y12" s="1"/>
    </row>
    <row r="13" spans="1:25" ht="35.1" customHeight="1">
      <c r="A13" s="26">
        <v>4</v>
      </c>
      <c r="B13" s="157" t="s">
        <v>363</v>
      </c>
      <c r="C13" s="393" t="s">
        <v>356</v>
      </c>
      <c r="D13" s="81" t="s">
        <v>1422</v>
      </c>
      <c r="E13" s="393">
        <v>1</v>
      </c>
      <c r="F13" s="394" t="s">
        <v>364</v>
      </c>
      <c r="G13" s="354" t="s">
        <v>1411</v>
      </c>
      <c r="H13" s="30"/>
      <c r="J13" s="22">
        <v>106.37</v>
      </c>
      <c r="K13" s="1"/>
      <c r="L13" s="1"/>
      <c r="M13" s="323" t="s">
        <v>204</v>
      </c>
      <c r="N13" s="100"/>
      <c r="O13" s="123"/>
      <c r="P13" s="123"/>
      <c r="Q13" s="123"/>
      <c r="R13" s="123"/>
      <c r="S13" s="123"/>
      <c r="T13" s="123"/>
      <c r="U13" s="123">
        <v>1</v>
      </c>
      <c r="V13" s="101"/>
      <c r="W13" s="1"/>
      <c r="X13" s="592">
        <v>56.87</v>
      </c>
      <c r="Y13" s="1"/>
    </row>
    <row r="14" spans="1:25" ht="35.1" customHeight="1">
      <c r="A14" s="745">
        <v>5</v>
      </c>
      <c r="B14" s="857" t="s">
        <v>365</v>
      </c>
      <c r="C14" s="708" t="s">
        <v>356</v>
      </c>
      <c r="D14" s="861" t="s">
        <v>1423</v>
      </c>
      <c r="E14" s="393">
        <v>1</v>
      </c>
      <c r="F14" s="394" t="s">
        <v>366</v>
      </c>
      <c r="G14" s="847" t="s">
        <v>1405</v>
      </c>
      <c r="H14" s="850"/>
      <c r="J14" s="715">
        <v>415.75</v>
      </c>
      <c r="K14" s="1"/>
      <c r="L14" s="1"/>
      <c r="M14" s="716" t="s">
        <v>204</v>
      </c>
      <c r="N14" s="100"/>
      <c r="O14" s="123"/>
      <c r="P14" s="123"/>
      <c r="Q14" s="123"/>
      <c r="R14" s="123"/>
      <c r="S14" s="123"/>
      <c r="T14" s="123"/>
      <c r="U14" s="123">
        <v>1</v>
      </c>
      <c r="V14" s="101"/>
      <c r="W14" s="1"/>
      <c r="X14" s="731">
        <v>211.59</v>
      </c>
      <c r="Y14" s="1"/>
    </row>
    <row r="15" spans="1:25" ht="35.1" customHeight="1">
      <c r="A15" s="745"/>
      <c r="B15" s="857"/>
      <c r="C15" s="708"/>
      <c r="D15" s="863"/>
      <c r="E15" s="393">
        <v>2</v>
      </c>
      <c r="F15" s="394" t="s">
        <v>367</v>
      </c>
      <c r="G15" s="848"/>
      <c r="H15" s="850"/>
      <c r="J15" s="715"/>
      <c r="K15" s="1"/>
      <c r="L15" s="1"/>
      <c r="M15" s="716"/>
      <c r="N15" s="100"/>
      <c r="O15" s="102"/>
      <c r="P15" s="102"/>
      <c r="Q15" s="102"/>
      <c r="R15" s="102"/>
      <c r="S15" s="102">
        <v>1</v>
      </c>
      <c r="T15" s="101"/>
      <c r="U15" s="101"/>
      <c r="V15" s="101"/>
      <c r="W15" s="1"/>
      <c r="X15" s="732"/>
      <c r="Y15" s="2"/>
    </row>
    <row r="16" spans="1:25" ht="35.1" customHeight="1">
      <c r="A16" s="745"/>
      <c r="B16" s="857"/>
      <c r="C16" s="708"/>
      <c r="D16" s="863"/>
      <c r="E16" s="393">
        <v>3</v>
      </c>
      <c r="F16" s="394" t="s">
        <v>368</v>
      </c>
      <c r="G16" s="848"/>
      <c r="H16" s="850"/>
      <c r="J16" s="715"/>
      <c r="K16" s="1"/>
      <c r="L16" s="1"/>
      <c r="M16" s="716"/>
      <c r="N16" s="100"/>
      <c r="O16" s="123"/>
      <c r="P16" s="123"/>
      <c r="Q16" s="123"/>
      <c r="R16" s="123"/>
      <c r="S16" s="123"/>
      <c r="T16" s="123"/>
      <c r="U16" s="123">
        <v>1</v>
      </c>
      <c r="V16" s="101"/>
      <c r="W16" s="1"/>
      <c r="X16" s="732"/>
      <c r="Y16" s="2"/>
    </row>
    <row r="17" spans="1:25" ht="35.1" customHeight="1">
      <c r="A17" s="745"/>
      <c r="B17" s="857"/>
      <c r="C17" s="708"/>
      <c r="D17" s="862"/>
      <c r="E17" s="393">
        <v>4</v>
      </c>
      <c r="F17" s="394" t="s">
        <v>369</v>
      </c>
      <c r="G17" s="849"/>
      <c r="H17" s="850"/>
      <c r="J17" s="715"/>
      <c r="K17" s="1"/>
      <c r="L17" s="1"/>
      <c r="M17" s="716"/>
      <c r="N17" s="100"/>
      <c r="O17" s="123"/>
      <c r="P17" s="123"/>
      <c r="Q17" s="123"/>
      <c r="R17" s="123"/>
      <c r="S17" s="123"/>
      <c r="T17" s="123"/>
      <c r="U17" s="123">
        <v>1</v>
      </c>
      <c r="V17" s="101"/>
      <c r="W17" s="1"/>
      <c r="X17" s="733"/>
      <c r="Y17" s="2"/>
    </row>
    <row r="18" spans="1:25" ht="35.1" customHeight="1">
      <c r="A18" s="745">
        <v>6</v>
      </c>
      <c r="B18" s="857" t="s">
        <v>370</v>
      </c>
      <c r="C18" s="708" t="s">
        <v>356</v>
      </c>
      <c r="D18" s="861" t="s">
        <v>1424</v>
      </c>
      <c r="E18" s="393">
        <v>1</v>
      </c>
      <c r="F18" s="394" t="s">
        <v>371</v>
      </c>
      <c r="G18" s="847" t="s">
        <v>1743</v>
      </c>
      <c r="H18" s="850"/>
      <c r="J18" s="715">
        <v>211.53</v>
      </c>
      <c r="K18" s="1"/>
      <c r="L18" s="1"/>
      <c r="M18" s="716" t="s">
        <v>204</v>
      </c>
      <c r="N18" s="100"/>
      <c r="O18" s="101"/>
      <c r="P18" s="101"/>
      <c r="Q18" s="101"/>
      <c r="R18" s="101"/>
      <c r="S18" s="101"/>
      <c r="T18" s="101"/>
      <c r="U18" s="101"/>
      <c r="V18" s="101"/>
      <c r="W18" s="1"/>
      <c r="X18" s="592"/>
      <c r="Y18" s="1"/>
    </row>
    <row r="19" spans="1:25" ht="35.1" customHeight="1">
      <c r="A19" s="745"/>
      <c r="B19" s="857"/>
      <c r="C19" s="708"/>
      <c r="D19" s="862"/>
      <c r="E19" s="393">
        <v>2</v>
      </c>
      <c r="F19" s="394" t="s">
        <v>372</v>
      </c>
      <c r="G19" s="849"/>
      <c r="H19" s="850"/>
      <c r="J19" s="715"/>
      <c r="K19" s="1"/>
      <c r="L19" s="1"/>
      <c r="M19" s="716"/>
      <c r="N19" s="100"/>
      <c r="O19" s="101"/>
      <c r="P19" s="101"/>
      <c r="Q19" s="101"/>
      <c r="R19" s="101"/>
      <c r="S19" s="101"/>
      <c r="T19" s="101"/>
      <c r="U19" s="101"/>
      <c r="V19" s="101"/>
      <c r="W19" s="1"/>
      <c r="X19" s="592"/>
      <c r="Y19" s="1"/>
    </row>
    <row r="20" spans="1:25" ht="35.1" customHeight="1">
      <c r="A20" s="864">
        <v>7</v>
      </c>
      <c r="B20" s="857" t="s">
        <v>373</v>
      </c>
      <c r="C20" s="708" t="s">
        <v>356</v>
      </c>
      <c r="D20" s="861" t="s">
        <v>1425</v>
      </c>
      <c r="E20" s="393">
        <v>1</v>
      </c>
      <c r="F20" s="394" t="s">
        <v>374</v>
      </c>
      <c r="G20" s="847" t="s">
        <v>1753</v>
      </c>
      <c r="H20" s="850"/>
      <c r="J20" s="715">
        <v>317.04000000000002</v>
      </c>
      <c r="K20" s="1"/>
      <c r="L20" s="1"/>
      <c r="M20" s="716" t="s">
        <v>204</v>
      </c>
      <c r="N20" s="100"/>
      <c r="O20" s="102"/>
      <c r="P20" s="102"/>
      <c r="Q20" s="102"/>
      <c r="R20" s="102"/>
      <c r="S20" s="102"/>
      <c r="T20" s="102"/>
      <c r="U20" s="102"/>
      <c r="V20" s="102">
        <v>1</v>
      </c>
      <c r="W20" s="1"/>
      <c r="X20" s="731">
        <v>220.06</v>
      </c>
      <c r="Y20" s="1"/>
    </row>
    <row r="21" spans="1:25" ht="35.1" customHeight="1">
      <c r="A21" s="864"/>
      <c r="B21" s="857"/>
      <c r="C21" s="708"/>
      <c r="D21" s="863"/>
      <c r="E21" s="393">
        <v>2</v>
      </c>
      <c r="F21" s="394" t="s">
        <v>375</v>
      </c>
      <c r="G21" s="848"/>
      <c r="H21" s="850"/>
      <c r="J21" s="715"/>
      <c r="K21" s="1"/>
      <c r="L21" s="1"/>
      <c r="M21" s="716"/>
      <c r="N21" s="100"/>
      <c r="O21" s="102"/>
      <c r="P21" s="102"/>
      <c r="Q21" s="102"/>
      <c r="R21" s="102"/>
      <c r="S21" s="102"/>
      <c r="T21" s="102"/>
      <c r="U21" s="102"/>
      <c r="V21" s="102">
        <v>1</v>
      </c>
      <c r="W21" s="1"/>
      <c r="X21" s="732"/>
      <c r="Y21" s="1"/>
    </row>
    <row r="22" spans="1:25" ht="35.1" customHeight="1">
      <c r="A22" s="864"/>
      <c r="B22" s="857"/>
      <c r="C22" s="708"/>
      <c r="D22" s="862"/>
      <c r="E22" s="393">
        <v>3</v>
      </c>
      <c r="F22" s="394" t="s">
        <v>376</v>
      </c>
      <c r="G22" s="849"/>
      <c r="H22" s="850"/>
      <c r="J22" s="715"/>
      <c r="K22" s="1"/>
      <c r="L22" s="1"/>
      <c r="M22" s="716"/>
      <c r="N22" s="100"/>
      <c r="O22" s="102"/>
      <c r="P22" s="102"/>
      <c r="Q22" s="102"/>
      <c r="R22" s="102"/>
      <c r="S22" s="102"/>
      <c r="T22" s="102"/>
      <c r="U22" s="102"/>
      <c r="V22" s="102">
        <v>1</v>
      </c>
      <c r="W22" s="1"/>
      <c r="X22" s="733"/>
      <c r="Y22" s="84"/>
    </row>
    <row r="23" spans="1:25" ht="35.1" customHeight="1">
      <c r="A23" s="26">
        <v>8</v>
      </c>
      <c r="B23" s="157" t="s">
        <v>377</v>
      </c>
      <c r="C23" s="393" t="s">
        <v>356</v>
      </c>
      <c r="D23" s="81" t="s">
        <v>1426</v>
      </c>
      <c r="E23" s="393">
        <v>1</v>
      </c>
      <c r="F23" s="394" t="s">
        <v>378</v>
      </c>
      <c r="G23" s="354" t="s">
        <v>1406</v>
      </c>
      <c r="H23" s="30"/>
      <c r="J23" s="22">
        <v>104.44</v>
      </c>
      <c r="K23" s="1"/>
      <c r="L23" s="1"/>
      <c r="M23" s="323" t="s">
        <v>204</v>
      </c>
      <c r="N23" s="100"/>
      <c r="O23" s="102"/>
      <c r="P23" s="102"/>
      <c r="Q23" s="102"/>
      <c r="R23" s="102">
        <v>1</v>
      </c>
      <c r="S23" s="101"/>
      <c r="T23" s="101"/>
      <c r="U23" s="101"/>
      <c r="V23" s="101"/>
      <c r="W23" s="1"/>
      <c r="X23" s="1">
        <v>20.99</v>
      </c>
      <c r="Y23" s="1"/>
    </row>
    <row r="24" spans="1:25" ht="35.1" customHeight="1">
      <c r="A24" s="26">
        <v>9</v>
      </c>
      <c r="B24" s="157" t="s">
        <v>379</v>
      </c>
      <c r="C24" s="393" t="s">
        <v>356</v>
      </c>
      <c r="D24" s="81" t="s">
        <v>1427</v>
      </c>
      <c r="E24" s="393">
        <v>1</v>
      </c>
      <c r="F24" s="394" t="s">
        <v>380</v>
      </c>
      <c r="G24" s="199" t="s">
        <v>1743</v>
      </c>
      <c r="H24" s="30"/>
      <c r="J24" s="22">
        <v>104.06</v>
      </c>
      <c r="K24" s="1"/>
      <c r="L24" s="1"/>
      <c r="M24" s="323" t="s">
        <v>204</v>
      </c>
      <c r="N24" s="100"/>
      <c r="O24" s="101"/>
      <c r="P24" s="101"/>
      <c r="Q24" s="101"/>
      <c r="R24" s="101"/>
      <c r="S24" s="101"/>
      <c r="T24" s="101"/>
      <c r="U24" s="101"/>
      <c r="V24" s="101"/>
      <c r="W24" s="1"/>
      <c r="X24" s="1"/>
      <c r="Y24" s="1"/>
    </row>
    <row r="25" spans="1:25" ht="35.1" customHeight="1">
      <c r="A25" s="26">
        <v>10</v>
      </c>
      <c r="B25" s="157" t="s">
        <v>381</v>
      </c>
      <c r="C25" s="393" t="s">
        <v>356</v>
      </c>
      <c r="D25" s="81" t="s">
        <v>1428</v>
      </c>
      <c r="E25" s="393">
        <v>1</v>
      </c>
      <c r="F25" s="394" t="s">
        <v>382</v>
      </c>
      <c r="G25" s="199" t="s">
        <v>1743</v>
      </c>
      <c r="H25" s="30"/>
      <c r="J25" s="22">
        <v>104.28</v>
      </c>
      <c r="K25" s="1"/>
      <c r="L25" s="1"/>
      <c r="M25" s="323" t="s">
        <v>204</v>
      </c>
      <c r="N25" s="100"/>
      <c r="O25" s="101"/>
      <c r="P25" s="101"/>
      <c r="Q25" s="101"/>
      <c r="R25" s="101"/>
      <c r="S25" s="101"/>
      <c r="T25" s="101"/>
      <c r="U25" s="101"/>
      <c r="V25" s="101"/>
      <c r="W25" s="1"/>
      <c r="X25" s="1"/>
      <c r="Y25" s="1"/>
    </row>
    <row r="26" spans="1:25" ht="35.1" customHeight="1">
      <c r="A26" s="745">
        <v>11</v>
      </c>
      <c r="B26" s="857" t="s">
        <v>383</v>
      </c>
      <c r="C26" s="708" t="s">
        <v>356</v>
      </c>
      <c r="D26" s="861" t="s">
        <v>1429</v>
      </c>
      <c r="E26" s="393">
        <v>1</v>
      </c>
      <c r="F26" s="394" t="s">
        <v>384</v>
      </c>
      <c r="G26" s="847" t="s">
        <v>1407</v>
      </c>
      <c r="H26" s="850"/>
      <c r="J26" s="715">
        <v>319.01</v>
      </c>
      <c r="K26" s="1"/>
      <c r="L26" s="1"/>
      <c r="M26" s="716" t="s">
        <v>204</v>
      </c>
      <c r="N26" s="100"/>
      <c r="O26" s="102"/>
      <c r="P26" s="102"/>
      <c r="Q26" s="102"/>
      <c r="R26" s="102">
        <v>1</v>
      </c>
      <c r="S26" s="101"/>
      <c r="T26" s="101"/>
      <c r="U26" s="101"/>
      <c r="V26" s="101"/>
      <c r="W26" s="1"/>
      <c r="X26" s="831">
        <v>22.6</v>
      </c>
      <c r="Y26" s="1"/>
    </row>
    <row r="27" spans="1:25" ht="35.1" customHeight="1">
      <c r="A27" s="745"/>
      <c r="B27" s="857"/>
      <c r="C27" s="708"/>
      <c r="D27" s="863"/>
      <c r="E27" s="393">
        <v>2</v>
      </c>
      <c r="F27" s="394" t="s">
        <v>385</v>
      </c>
      <c r="G27" s="848"/>
      <c r="H27" s="850"/>
      <c r="J27" s="715"/>
      <c r="K27" s="1"/>
      <c r="L27" s="1"/>
      <c r="M27" s="716"/>
      <c r="N27" s="100">
        <v>1</v>
      </c>
      <c r="O27" s="101"/>
      <c r="P27" s="101"/>
      <c r="Q27" s="101"/>
      <c r="R27" s="101"/>
      <c r="S27" s="101"/>
      <c r="T27" s="101"/>
      <c r="U27" s="101"/>
      <c r="V27" s="101"/>
      <c r="W27" s="1"/>
      <c r="X27" s="832"/>
      <c r="Y27" s="619" t="s">
        <v>2468</v>
      </c>
    </row>
    <row r="28" spans="1:25" ht="35.1" customHeight="1">
      <c r="A28" s="745"/>
      <c r="B28" s="857"/>
      <c r="C28" s="708"/>
      <c r="D28" s="862"/>
      <c r="E28" s="393">
        <v>3</v>
      </c>
      <c r="F28" s="394" t="s">
        <v>386</v>
      </c>
      <c r="G28" s="849"/>
      <c r="H28" s="850"/>
      <c r="J28" s="715"/>
      <c r="K28" s="1"/>
      <c r="L28" s="1"/>
      <c r="M28" s="716"/>
      <c r="N28" s="100"/>
      <c r="O28" s="102"/>
      <c r="P28" s="102"/>
      <c r="Q28" s="102">
        <v>1</v>
      </c>
      <c r="R28" s="101"/>
      <c r="S28" s="101"/>
      <c r="T28" s="101"/>
      <c r="U28" s="101"/>
      <c r="V28" s="101"/>
      <c r="W28" s="1"/>
      <c r="X28" s="833"/>
      <c r="Y28" s="1"/>
    </row>
    <row r="29" spans="1:25" ht="35.1" customHeight="1">
      <c r="A29" s="745">
        <v>12</v>
      </c>
      <c r="B29" s="857" t="s">
        <v>387</v>
      </c>
      <c r="C29" s="708" t="s">
        <v>356</v>
      </c>
      <c r="D29" s="861" t="s">
        <v>1430</v>
      </c>
      <c r="E29" s="393">
        <v>1</v>
      </c>
      <c r="F29" s="394" t="s">
        <v>388</v>
      </c>
      <c r="G29" s="847" t="s">
        <v>1412</v>
      </c>
      <c r="H29" s="850"/>
      <c r="J29" s="715">
        <v>210.53</v>
      </c>
      <c r="K29" s="1"/>
      <c r="L29" s="1"/>
      <c r="M29" s="716" t="s">
        <v>204</v>
      </c>
      <c r="N29" s="100"/>
      <c r="O29" s="102"/>
      <c r="P29" s="102"/>
      <c r="Q29" s="102"/>
      <c r="R29" s="102"/>
      <c r="S29" s="102">
        <v>1</v>
      </c>
      <c r="T29" s="101"/>
      <c r="U29" s="101"/>
      <c r="V29" s="101"/>
      <c r="W29" s="1"/>
      <c r="X29" s="731">
        <v>100.33</v>
      </c>
      <c r="Y29" s="1"/>
    </row>
    <row r="30" spans="1:25" ht="35.1" customHeight="1">
      <c r="A30" s="745"/>
      <c r="B30" s="857"/>
      <c r="C30" s="708"/>
      <c r="D30" s="862"/>
      <c r="E30" s="393">
        <v>2</v>
      </c>
      <c r="F30" s="394" t="s">
        <v>389</v>
      </c>
      <c r="G30" s="849"/>
      <c r="H30" s="850"/>
      <c r="J30" s="715"/>
      <c r="K30" s="1"/>
      <c r="L30" s="1"/>
      <c r="M30" s="716"/>
      <c r="N30" s="100"/>
      <c r="O30" s="102"/>
      <c r="P30" s="102"/>
      <c r="Q30" s="102"/>
      <c r="R30" s="102"/>
      <c r="S30" s="102"/>
      <c r="T30" s="102"/>
      <c r="U30" s="102"/>
      <c r="V30" s="102">
        <v>1</v>
      </c>
      <c r="W30" s="1"/>
      <c r="X30" s="733"/>
      <c r="Y30" s="1"/>
    </row>
    <row r="31" spans="1:25" ht="35.1" customHeight="1">
      <c r="A31" s="26">
        <v>13</v>
      </c>
      <c r="B31" s="157" t="s">
        <v>390</v>
      </c>
      <c r="C31" s="393" t="s">
        <v>356</v>
      </c>
      <c r="D31" s="81" t="s">
        <v>1431</v>
      </c>
      <c r="E31" s="393">
        <v>1</v>
      </c>
      <c r="F31" s="394" t="s">
        <v>391</v>
      </c>
      <c r="G31" s="354" t="s">
        <v>1413</v>
      </c>
      <c r="H31" s="30"/>
      <c r="J31" s="22">
        <v>105.23</v>
      </c>
      <c r="K31" s="1"/>
      <c r="L31" s="1"/>
      <c r="M31" s="323" t="s">
        <v>204</v>
      </c>
      <c r="N31" s="100"/>
      <c r="O31" s="123"/>
      <c r="P31" s="123"/>
      <c r="Q31" s="123"/>
      <c r="R31" s="123"/>
      <c r="S31" s="123"/>
      <c r="T31" s="123"/>
      <c r="U31" s="123"/>
      <c r="V31" s="123"/>
      <c r="W31" s="123">
        <v>1</v>
      </c>
      <c r="X31" s="592">
        <v>98.56</v>
      </c>
      <c r="Y31" s="1" t="s">
        <v>2466</v>
      </c>
    </row>
    <row r="32" spans="1:25" ht="35.1" customHeight="1">
      <c r="A32" s="745">
        <v>14</v>
      </c>
      <c r="B32" s="857" t="s">
        <v>392</v>
      </c>
      <c r="C32" s="708" t="s">
        <v>356</v>
      </c>
      <c r="D32" s="861" t="s">
        <v>1431</v>
      </c>
      <c r="E32" s="393">
        <v>1</v>
      </c>
      <c r="F32" s="394" t="s">
        <v>393</v>
      </c>
      <c r="G32" s="847" t="s">
        <v>1414</v>
      </c>
      <c r="H32" s="850"/>
      <c r="J32" s="715">
        <v>208.09</v>
      </c>
      <c r="K32" s="1"/>
      <c r="L32" s="1"/>
      <c r="M32" s="716" t="s">
        <v>204</v>
      </c>
      <c r="N32" s="100">
        <v>1</v>
      </c>
      <c r="O32" s="101"/>
      <c r="P32" s="101"/>
      <c r="Q32" s="101"/>
      <c r="R32" s="101"/>
      <c r="S32" s="101"/>
      <c r="T32" s="101"/>
      <c r="U32" s="101"/>
      <c r="V32" s="101"/>
      <c r="W32" s="1"/>
      <c r="X32" s="1"/>
      <c r="Y32" s="1" t="s">
        <v>2467</v>
      </c>
    </row>
    <row r="33" spans="1:25" ht="35.1" customHeight="1">
      <c r="A33" s="745"/>
      <c r="B33" s="857"/>
      <c r="C33" s="708"/>
      <c r="D33" s="862"/>
      <c r="E33" s="393">
        <v>2</v>
      </c>
      <c r="F33" s="394" t="s">
        <v>394</v>
      </c>
      <c r="G33" s="849"/>
      <c r="H33" s="850"/>
      <c r="J33" s="715"/>
      <c r="K33" s="1"/>
      <c r="L33" s="1"/>
      <c r="M33" s="716"/>
      <c r="N33" s="100">
        <v>1</v>
      </c>
      <c r="O33" s="101"/>
      <c r="P33" s="101"/>
      <c r="Q33" s="101"/>
      <c r="R33" s="101"/>
      <c r="S33" s="101"/>
      <c r="T33" s="101"/>
      <c r="U33" s="101"/>
      <c r="V33" s="101"/>
      <c r="W33" s="1"/>
      <c r="X33" s="1"/>
      <c r="Y33" s="2" t="s">
        <v>2468</v>
      </c>
    </row>
    <row r="34" spans="1:25" ht="35.1" customHeight="1">
      <c r="A34" s="745">
        <v>15</v>
      </c>
      <c r="B34" s="857" t="s">
        <v>395</v>
      </c>
      <c r="C34" s="708" t="s">
        <v>356</v>
      </c>
      <c r="D34" s="861" t="s">
        <v>1432</v>
      </c>
      <c r="E34" s="393">
        <v>1</v>
      </c>
      <c r="F34" s="394" t="s">
        <v>396</v>
      </c>
      <c r="G34" s="847" t="s">
        <v>1415</v>
      </c>
      <c r="H34" s="850"/>
      <c r="J34" s="715">
        <v>626.70000000000005</v>
      </c>
      <c r="K34" s="1"/>
      <c r="L34" s="1"/>
      <c r="M34" s="716" t="s">
        <v>204</v>
      </c>
      <c r="N34" s="100"/>
      <c r="O34" s="123"/>
      <c r="P34" s="123"/>
      <c r="Q34" s="123"/>
      <c r="R34" s="123"/>
      <c r="S34" s="123"/>
      <c r="T34" s="123"/>
      <c r="U34" s="123"/>
      <c r="V34" s="123">
        <v>1</v>
      </c>
      <c r="W34" s="1"/>
      <c r="X34" s="731">
        <v>269.02999999999997</v>
      </c>
      <c r="Y34" s="1"/>
    </row>
    <row r="35" spans="1:25" ht="35.1" customHeight="1">
      <c r="A35" s="745"/>
      <c r="B35" s="857"/>
      <c r="C35" s="708"/>
      <c r="D35" s="863"/>
      <c r="E35" s="393">
        <v>2</v>
      </c>
      <c r="F35" s="394" t="s">
        <v>397</v>
      </c>
      <c r="G35" s="848"/>
      <c r="H35" s="850"/>
      <c r="J35" s="715"/>
      <c r="K35" s="1"/>
      <c r="L35" s="1"/>
      <c r="M35" s="716"/>
      <c r="N35" s="100"/>
      <c r="O35" s="123"/>
      <c r="P35" s="123"/>
      <c r="Q35" s="123"/>
      <c r="R35" s="123"/>
      <c r="S35" s="123"/>
      <c r="T35" s="123"/>
      <c r="U35" s="123"/>
      <c r="V35" s="123">
        <v>1</v>
      </c>
      <c r="W35" s="1"/>
      <c r="X35" s="732"/>
      <c r="Y35" s="1"/>
    </row>
    <row r="36" spans="1:25" ht="35.1" customHeight="1">
      <c r="A36" s="745"/>
      <c r="B36" s="857"/>
      <c r="C36" s="708"/>
      <c r="D36" s="863"/>
      <c r="E36" s="393">
        <v>3</v>
      </c>
      <c r="F36" s="394" t="s">
        <v>243</v>
      </c>
      <c r="G36" s="848"/>
      <c r="H36" s="850"/>
      <c r="J36" s="715"/>
      <c r="K36" s="1"/>
      <c r="L36" s="1"/>
      <c r="M36" s="716"/>
      <c r="N36" s="100"/>
      <c r="O36" s="123"/>
      <c r="P36" s="123"/>
      <c r="Q36" s="123">
        <v>1</v>
      </c>
      <c r="R36" s="101"/>
      <c r="S36" s="101"/>
      <c r="T36" s="101"/>
      <c r="U36" s="101"/>
      <c r="V36" s="101"/>
      <c r="W36" s="1"/>
      <c r="X36" s="732"/>
      <c r="Y36" s="1"/>
    </row>
    <row r="37" spans="1:25" ht="35.1" customHeight="1">
      <c r="A37" s="745"/>
      <c r="B37" s="857"/>
      <c r="C37" s="708"/>
      <c r="D37" s="863"/>
      <c r="E37" s="393">
        <v>4</v>
      </c>
      <c r="F37" s="394" t="s">
        <v>398</v>
      </c>
      <c r="G37" s="848"/>
      <c r="H37" s="850"/>
      <c r="J37" s="715"/>
      <c r="K37" s="1"/>
      <c r="L37" s="1"/>
      <c r="M37" s="716"/>
      <c r="N37" s="100"/>
      <c r="O37" s="123"/>
      <c r="P37" s="123"/>
      <c r="Q37" s="123"/>
      <c r="R37" s="123"/>
      <c r="S37" s="123"/>
      <c r="T37" s="123"/>
      <c r="U37" s="123">
        <v>1</v>
      </c>
      <c r="V37" s="101"/>
      <c r="W37" s="1"/>
      <c r="X37" s="732"/>
      <c r="Y37" s="1"/>
    </row>
    <row r="38" spans="1:25" ht="35.1" customHeight="1">
      <c r="A38" s="745"/>
      <c r="B38" s="857"/>
      <c r="C38" s="708"/>
      <c r="D38" s="863"/>
      <c r="E38" s="393">
        <v>5</v>
      </c>
      <c r="F38" s="394" t="s">
        <v>399</v>
      </c>
      <c r="G38" s="848"/>
      <c r="H38" s="850"/>
      <c r="J38" s="715"/>
      <c r="K38" s="1"/>
      <c r="L38" s="1"/>
      <c r="M38" s="716"/>
      <c r="N38" s="100"/>
      <c r="O38" s="123"/>
      <c r="P38" s="123"/>
      <c r="Q38" s="123"/>
      <c r="R38" s="123"/>
      <c r="S38" s="123"/>
      <c r="T38" s="123"/>
      <c r="U38" s="123">
        <v>1</v>
      </c>
      <c r="V38" s="101"/>
      <c r="W38" s="1"/>
      <c r="X38" s="732"/>
      <c r="Y38" s="1"/>
    </row>
    <row r="39" spans="1:25" ht="35.1" customHeight="1">
      <c r="A39" s="745"/>
      <c r="B39" s="857"/>
      <c r="C39" s="708"/>
      <c r="D39" s="862"/>
      <c r="E39" s="393">
        <v>6</v>
      </c>
      <c r="F39" s="394" t="s">
        <v>400</v>
      </c>
      <c r="G39" s="849"/>
      <c r="H39" s="850"/>
      <c r="J39" s="715"/>
      <c r="K39" s="1"/>
      <c r="L39" s="1"/>
      <c r="M39" s="716"/>
      <c r="N39" s="100"/>
      <c r="O39" s="123"/>
      <c r="P39" s="123"/>
      <c r="Q39" s="123"/>
      <c r="R39" s="123"/>
      <c r="S39" s="123"/>
      <c r="T39" s="123">
        <v>1</v>
      </c>
      <c r="U39" s="101"/>
      <c r="V39" s="101"/>
      <c r="W39" s="1"/>
      <c r="X39" s="733"/>
      <c r="Y39" s="1"/>
    </row>
    <row r="40" spans="1:25" ht="35.1" customHeight="1">
      <c r="A40" s="745">
        <v>16</v>
      </c>
      <c r="B40" s="857" t="s">
        <v>401</v>
      </c>
      <c r="C40" s="708" t="s">
        <v>356</v>
      </c>
      <c r="D40" s="844" t="s">
        <v>1433</v>
      </c>
      <c r="E40" s="393">
        <v>1</v>
      </c>
      <c r="F40" s="394" t="s">
        <v>402</v>
      </c>
      <c r="G40" s="847" t="s">
        <v>1871</v>
      </c>
      <c r="H40" s="850"/>
      <c r="J40" s="715">
        <v>312.61</v>
      </c>
      <c r="K40" s="1"/>
      <c r="L40" s="1"/>
      <c r="M40" s="716" t="s">
        <v>204</v>
      </c>
      <c r="N40" s="100"/>
      <c r="O40" s="102"/>
      <c r="P40" s="102"/>
      <c r="Q40" s="102">
        <v>1</v>
      </c>
      <c r="R40" s="101"/>
      <c r="S40" s="101"/>
      <c r="T40" s="101"/>
      <c r="U40" s="101"/>
      <c r="V40" s="101"/>
      <c r="W40" s="1"/>
      <c r="X40" s="684">
        <v>21.56</v>
      </c>
      <c r="Y40" s="1"/>
    </row>
    <row r="41" spans="1:25" ht="35.1" customHeight="1">
      <c r="A41" s="745"/>
      <c r="B41" s="857"/>
      <c r="C41" s="708"/>
      <c r="D41" s="851"/>
      <c r="E41" s="393">
        <v>2</v>
      </c>
      <c r="F41" s="394" t="s">
        <v>403</v>
      </c>
      <c r="G41" s="848"/>
      <c r="H41" s="850"/>
      <c r="J41" s="715"/>
      <c r="K41" s="1"/>
      <c r="L41" s="1"/>
      <c r="M41" s="716"/>
      <c r="N41" s="100"/>
      <c r="O41" s="102"/>
      <c r="P41" s="102"/>
      <c r="Q41" s="102">
        <v>1</v>
      </c>
      <c r="R41" s="101"/>
      <c r="S41" s="101"/>
      <c r="T41" s="101"/>
      <c r="U41" s="101"/>
      <c r="V41" s="101"/>
      <c r="W41" s="1"/>
      <c r="X41" s="868"/>
      <c r="Y41" s="1"/>
    </row>
    <row r="42" spans="1:25" ht="35.1" customHeight="1">
      <c r="A42" s="745"/>
      <c r="B42" s="857"/>
      <c r="C42" s="708"/>
      <c r="D42" s="845"/>
      <c r="E42" s="393">
        <v>3</v>
      </c>
      <c r="F42" s="394" t="s">
        <v>404</v>
      </c>
      <c r="G42" s="849"/>
      <c r="H42" s="850"/>
      <c r="J42" s="715"/>
      <c r="K42" s="1"/>
      <c r="L42" s="1"/>
      <c r="M42" s="716"/>
      <c r="N42" s="100"/>
      <c r="O42" s="102"/>
      <c r="P42" s="102"/>
      <c r="Q42" s="102"/>
      <c r="R42" s="102">
        <v>1</v>
      </c>
      <c r="S42" s="101"/>
      <c r="T42" s="101"/>
      <c r="U42" s="101"/>
      <c r="V42" s="101"/>
      <c r="W42" s="1"/>
      <c r="X42" s="685"/>
      <c r="Y42" s="1"/>
    </row>
    <row r="43" spans="1:25" ht="35.1" customHeight="1">
      <c r="A43" s="26">
        <v>17</v>
      </c>
      <c r="B43" s="157" t="s">
        <v>405</v>
      </c>
      <c r="C43" s="393" t="s">
        <v>406</v>
      </c>
      <c r="D43" s="82" t="s">
        <v>406</v>
      </c>
      <c r="E43" s="393">
        <v>1</v>
      </c>
      <c r="F43" s="394" t="s">
        <v>407</v>
      </c>
      <c r="G43" s="354" t="s">
        <v>1418</v>
      </c>
      <c r="H43" s="30"/>
      <c r="J43" s="22">
        <v>105.34</v>
      </c>
      <c r="K43" s="1"/>
      <c r="L43" s="1"/>
      <c r="M43" s="323" t="s">
        <v>204</v>
      </c>
      <c r="N43" s="100"/>
      <c r="O43" s="123"/>
      <c r="P43" s="123"/>
      <c r="Q43" s="123"/>
      <c r="R43" s="123"/>
      <c r="S43" s="123"/>
      <c r="T43" s="123"/>
      <c r="U43" s="123"/>
      <c r="V43" s="123">
        <v>1</v>
      </c>
      <c r="W43" s="1"/>
      <c r="X43" s="90">
        <v>79.709999999999994</v>
      </c>
      <c r="Y43" s="1"/>
    </row>
    <row r="44" spans="1:25" ht="35.1" customHeight="1">
      <c r="A44" s="26">
        <v>18</v>
      </c>
      <c r="B44" s="157" t="s">
        <v>408</v>
      </c>
      <c r="C44" s="393" t="s">
        <v>406</v>
      </c>
      <c r="D44" s="82" t="s">
        <v>1434</v>
      </c>
      <c r="E44" s="393">
        <v>1</v>
      </c>
      <c r="F44" s="394" t="s">
        <v>409</v>
      </c>
      <c r="G44" s="199" t="s">
        <v>1838</v>
      </c>
      <c r="H44" s="30"/>
      <c r="J44" s="22">
        <v>104.91</v>
      </c>
      <c r="K44" s="1"/>
      <c r="L44" s="1"/>
      <c r="M44" s="323" t="s">
        <v>204</v>
      </c>
      <c r="N44" s="100"/>
      <c r="O44" s="123"/>
      <c r="P44" s="123"/>
      <c r="Q44" s="123"/>
      <c r="R44" s="123"/>
      <c r="S44" s="123"/>
      <c r="T44" s="123"/>
      <c r="U44" s="123"/>
      <c r="V44" s="123">
        <v>1</v>
      </c>
      <c r="W44" s="1"/>
      <c r="X44" s="592">
        <v>79.19</v>
      </c>
      <c r="Y44" s="1"/>
    </row>
    <row r="45" spans="1:25" ht="35.1" customHeight="1">
      <c r="A45" s="745">
        <v>19</v>
      </c>
      <c r="B45" s="857" t="s">
        <v>410</v>
      </c>
      <c r="C45" s="708" t="s">
        <v>406</v>
      </c>
      <c r="D45" s="844" t="s">
        <v>1435</v>
      </c>
      <c r="E45" s="393">
        <v>1</v>
      </c>
      <c r="F45" s="394" t="s">
        <v>411</v>
      </c>
      <c r="G45" s="847" t="s">
        <v>1416</v>
      </c>
      <c r="H45" s="850"/>
      <c r="J45" s="715">
        <v>209.98</v>
      </c>
      <c r="K45" s="1"/>
      <c r="L45" s="1"/>
      <c r="M45" s="716" t="s">
        <v>204</v>
      </c>
      <c r="N45" s="100"/>
      <c r="O45" s="123"/>
      <c r="P45" s="123">
        <v>1</v>
      </c>
      <c r="Q45" s="101"/>
      <c r="R45" s="101"/>
      <c r="S45" s="101"/>
      <c r="T45" s="101"/>
      <c r="U45" s="101"/>
      <c r="V45" s="101"/>
      <c r="W45" s="1"/>
      <c r="X45" s="731">
        <v>32.299999999999997</v>
      </c>
      <c r="Y45" s="1"/>
    </row>
    <row r="46" spans="1:25" ht="35.1" customHeight="1">
      <c r="A46" s="745"/>
      <c r="B46" s="857"/>
      <c r="C46" s="708"/>
      <c r="D46" s="845"/>
      <c r="E46" s="393">
        <v>2</v>
      </c>
      <c r="F46" s="394" t="s">
        <v>412</v>
      </c>
      <c r="G46" s="849"/>
      <c r="H46" s="850"/>
      <c r="J46" s="715"/>
      <c r="K46" s="1"/>
      <c r="L46" s="1"/>
      <c r="M46" s="716"/>
      <c r="N46" s="100"/>
      <c r="O46" s="123"/>
      <c r="P46" s="123"/>
      <c r="Q46" s="123"/>
      <c r="R46" s="123"/>
      <c r="S46" s="123">
        <v>1</v>
      </c>
      <c r="T46" s="101"/>
      <c r="U46" s="101"/>
      <c r="V46" s="101"/>
      <c r="W46" s="1"/>
      <c r="X46" s="733"/>
      <c r="Y46" s="1"/>
    </row>
    <row r="47" spans="1:25" ht="35.1" customHeight="1">
      <c r="A47" s="26">
        <v>20</v>
      </c>
      <c r="B47" s="157" t="s">
        <v>413</v>
      </c>
      <c r="C47" s="393" t="s">
        <v>406</v>
      </c>
      <c r="D47" s="82" t="s">
        <v>1436</v>
      </c>
      <c r="E47" s="393">
        <v>1</v>
      </c>
      <c r="F47" s="394" t="s">
        <v>414</v>
      </c>
      <c r="G47" s="354" t="s">
        <v>1408</v>
      </c>
      <c r="H47" s="30"/>
      <c r="J47" s="22">
        <v>108.09</v>
      </c>
      <c r="K47" s="1"/>
      <c r="L47" s="1"/>
      <c r="M47" s="323"/>
      <c r="N47" s="100">
        <v>1</v>
      </c>
      <c r="O47" s="101"/>
      <c r="P47" s="101"/>
      <c r="Q47" s="101"/>
      <c r="R47" s="101"/>
      <c r="S47" s="101"/>
      <c r="T47" s="101"/>
      <c r="U47" s="101"/>
      <c r="V47" s="101"/>
      <c r="W47" s="1"/>
      <c r="X47" s="1"/>
      <c r="Y47" s="1" t="s">
        <v>1741</v>
      </c>
    </row>
    <row r="48" spans="1:25" ht="35.1" customHeight="1">
      <c r="A48" s="745">
        <v>21</v>
      </c>
      <c r="B48" s="857" t="s">
        <v>415</v>
      </c>
      <c r="C48" s="708" t="s">
        <v>406</v>
      </c>
      <c r="D48" s="844" t="s">
        <v>1437</v>
      </c>
      <c r="E48" s="393">
        <v>1</v>
      </c>
      <c r="F48" s="394" t="s">
        <v>416</v>
      </c>
      <c r="G48" s="847" t="s">
        <v>1416</v>
      </c>
      <c r="H48" s="850"/>
      <c r="J48" s="715">
        <v>215.33</v>
      </c>
      <c r="K48" s="1"/>
      <c r="L48" s="1"/>
      <c r="M48" s="716" t="s">
        <v>204</v>
      </c>
      <c r="N48" s="100">
        <v>1</v>
      </c>
      <c r="O48" s="109"/>
      <c r="P48" s="109"/>
      <c r="Q48" s="109"/>
      <c r="R48" s="109"/>
      <c r="S48" s="101"/>
      <c r="T48" s="101"/>
      <c r="U48" s="101"/>
      <c r="V48" s="101"/>
      <c r="W48" s="1"/>
      <c r="X48" s="731">
        <v>25.16</v>
      </c>
      <c r="Y48" s="1"/>
    </row>
    <row r="49" spans="1:25" ht="35.1" customHeight="1">
      <c r="A49" s="745"/>
      <c r="B49" s="857"/>
      <c r="C49" s="708"/>
      <c r="D49" s="845"/>
      <c r="E49" s="393">
        <v>2</v>
      </c>
      <c r="F49" s="394" t="s">
        <v>417</v>
      </c>
      <c r="G49" s="849"/>
      <c r="H49" s="850"/>
      <c r="J49" s="715"/>
      <c r="K49" s="1"/>
      <c r="L49" s="1"/>
      <c r="M49" s="716"/>
      <c r="N49" s="100"/>
      <c r="O49" s="123"/>
      <c r="P49" s="123"/>
      <c r="Q49" s="123"/>
      <c r="R49" s="123">
        <v>1</v>
      </c>
      <c r="S49" s="101"/>
      <c r="T49" s="101"/>
      <c r="U49" s="101"/>
      <c r="V49" s="101"/>
      <c r="W49" s="1"/>
      <c r="X49" s="733"/>
      <c r="Y49" s="1"/>
    </row>
    <row r="50" spans="1:25" ht="35.1" customHeight="1">
      <c r="A50" s="745">
        <v>22</v>
      </c>
      <c r="B50" s="857" t="s">
        <v>418</v>
      </c>
      <c r="C50" s="708" t="s">
        <v>406</v>
      </c>
      <c r="D50" s="844" t="s">
        <v>1438</v>
      </c>
      <c r="E50" s="393">
        <v>1</v>
      </c>
      <c r="F50" s="394" t="s">
        <v>419</v>
      </c>
      <c r="G50" s="852" t="s">
        <v>1743</v>
      </c>
      <c r="H50" s="850"/>
      <c r="J50" s="715">
        <v>209</v>
      </c>
      <c r="K50" s="1"/>
      <c r="L50" s="1"/>
      <c r="M50" s="716" t="s">
        <v>204</v>
      </c>
      <c r="N50" s="100"/>
      <c r="O50" s="101"/>
      <c r="P50" s="101"/>
      <c r="Q50" s="101"/>
      <c r="R50" s="101"/>
      <c r="S50" s="101"/>
      <c r="T50" s="101"/>
      <c r="U50" s="101"/>
      <c r="V50" s="101"/>
      <c r="W50" s="1"/>
      <c r="X50" s="1"/>
      <c r="Y50" s="1"/>
    </row>
    <row r="51" spans="1:25" ht="35.1" customHeight="1">
      <c r="A51" s="745"/>
      <c r="B51" s="857"/>
      <c r="C51" s="708"/>
      <c r="D51" s="845"/>
      <c r="E51" s="393">
        <v>2</v>
      </c>
      <c r="F51" s="394" t="s">
        <v>420</v>
      </c>
      <c r="G51" s="853"/>
      <c r="H51" s="850"/>
      <c r="J51" s="715"/>
      <c r="K51" s="1"/>
      <c r="L51" s="1"/>
      <c r="M51" s="716"/>
      <c r="N51" s="100"/>
      <c r="O51" s="101"/>
      <c r="P51" s="101"/>
      <c r="Q51" s="101"/>
      <c r="R51" s="101"/>
      <c r="S51" s="101"/>
      <c r="T51" s="101"/>
      <c r="U51" s="101"/>
      <c r="V51" s="101"/>
      <c r="W51" s="1"/>
      <c r="X51" s="1"/>
      <c r="Y51" s="1"/>
    </row>
    <row r="52" spans="1:25" ht="35.1" customHeight="1">
      <c r="A52" s="745">
        <v>23</v>
      </c>
      <c r="B52" s="857" t="s">
        <v>421</v>
      </c>
      <c r="C52" s="708" t="s">
        <v>406</v>
      </c>
      <c r="D52" s="844" t="s">
        <v>1439</v>
      </c>
      <c r="E52" s="393">
        <v>1</v>
      </c>
      <c r="F52" s="394" t="s">
        <v>422</v>
      </c>
      <c r="G52" s="847" t="s">
        <v>1417</v>
      </c>
      <c r="H52" s="850"/>
      <c r="J52" s="715">
        <v>429.27</v>
      </c>
      <c r="K52" s="1"/>
      <c r="L52" s="1"/>
      <c r="M52" s="716" t="s">
        <v>204</v>
      </c>
      <c r="N52" s="100"/>
      <c r="O52" s="102"/>
      <c r="P52" s="102"/>
      <c r="Q52" s="102"/>
      <c r="R52" s="102"/>
      <c r="S52" s="102">
        <v>1</v>
      </c>
      <c r="T52" s="101"/>
      <c r="U52" s="101"/>
      <c r="V52" s="101"/>
      <c r="W52" s="1"/>
      <c r="X52" s="831">
        <v>29.7</v>
      </c>
      <c r="Y52" s="1"/>
    </row>
    <row r="53" spans="1:25" ht="35.1" customHeight="1">
      <c r="A53" s="745"/>
      <c r="B53" s="857"/>
      <c r="C53" s="708"/>
      <c r="D53" s="851"/>
      <c r="E53" s="393">
        <v>2</v>
      </c>
      <c r="F53" s="394" t="s">
        <v>423</v>
      </c>
      <c r="G53" s="848"/>
      <c r="H53" s="850"/>
      <c r="J53" s="715"/>
      <c r="K53" s="1"/>
      <c r="L53" s="1"/>
      <c r="M53" s="716"/>
      <c r="N53" s="100"/>
      <c r="O53" s="102"/>
      <c r="P53" s="102">
        <v>1</v>
      </c>
      <c r="Q53" s="101"/>
      <c r="R53" s="101"/>
      <c r="S53" s="101"/>
      <c r="T53" s="101"/>
      <c r="U53" s="101"/>
      <c r="V53" s="101"/>
      <c r="W53" s="1"/>
      <c r="X53" s="832"/>
      <c r="Y53" s="1"/>
    </row>
    <row r="54" spans="1:25" ht="35.1" customHeight="1">
      <c r="A54" s="745"/>
      <c r="B54" s="857"/>
      <c r="C54" s="708"/>
      <c r="D54" s="851"/>
      <c r="E54" s="393">
        <v>3</v>
      </c>
      <c r="F54" s="394" t="s">
        <v>424</v>
      </c>
      <c r="G54" s="848"/>
      <c r="H54" s="850"/>
      <c r="J54" s="715"/>
      <c r="K54" s="1"/>
      <c r="L54" s="1"/>
      <c r="M54" s="716"/>
      <c r="N54" s="100"/>
      <c r="O54" s="102"/>
      <c r="P54" s="102"/>
      <c r="Q54" s="102">
        <v>1</v>
      </c>
      <c r="R54" s="101"/>
      <c r="S54" s="101"/>
      <c r="T54" s="101"/>
      <c r="U54" s="101"/>
      <c r="V54" s="101"/>
      <c r="W54" s="1"/>
      <c r="X54" s="832"/>
      <c r="Y54" s="1"/>
    </row>
    <row r="55" spans="1:25" ht="35.1" customHeight="1">
      <c r="A55" s="745"/>
      <c r="B55" s="857"/>
      <c r="C55" s="708"/>
      <c r="D55" s="845"/>
      <c r="E55" s="393">
        <v>4</v>
      </c>
      <c r="F55" s="394" t="s">
        <v>425</v>
      </c>
      <c r="G55" s="849"/>
      <c r="H55" s="850"/>
      <c r="J55" s="715"/>
      <c r="K55" s="1"/>
      <c r="L55" s="1"/>
      <c r="M55" s="716"/>
      <c r="N55" s="100"/>
      <c r="O55" s="102"/>
      <c r="P55" s="102">
        <v>1</v>
      </c>
      <c r="Q55" s="101"/>
      <c r="R55" s="101"/>
      <c r="S55" s="101"/>
      <c r="T55" s="101"/>
      <c r="U55" s="101"/>
      <c r="V55" s="101"/>
      <c r="W55" s="1"/>
      <c r="X55" s="833"/>
      <c r="Y55" s="1"/>
    </row>
    <row r="56" spans="1:25" ht="35.1" customHeight="1">
      <c r="A56" s="763">
        <v>24</v>
      </c>
      <c r="B56" s="840" t="s">
        <v>426</v>
      </c>
      <c r="C56" s="842" t="s">
        <v>406</v>
      </c>
      <c r="D56" s="844" t="s">
        <v>1440</v>
      </c>
      <c r="E56" s="379">
        <v>1</v>
      </c>
      <c r="F56" s="425" t="s">
        <v>427</v>
      </c>
      <c r="G56" s="354" t="s">
        <v>1409</v>
      </c>
      <c r="H56" s="110"/>
      <c r="J56" s="759">
        <v>210.39</v>
      </c>
      <c r="K56" s="1"/>
      <c r="L56" s="1"/>
      <c r="M56" s="339" t="s">
        <v>204</v>
      </c>
      <c r="N56" s="100"/>
      <c r="O56" s="123"/>
      <c r="P56" s="123"/>
      <c r="Q56" s="123"/>
      <c r="R56" s="123"/>
      <c r="S56" s="123">
        <v>1</v>
      </c>
      <c r="T56" s="101"/>
      <c r="U56" s="101"/>
      <c r="V56" s="101"/>
      <c r="W56" s="1"/>
      <c r="X56" s="731">
        <v>74.91</v>
      </c>
      <c r="Y56" s="1"/>
    </row>
    <row r="57" spans="1:25" ht="35.1" customHeight="1">
      <c r="A57" s="846"/>
      <c r="B57" s="841"/>
      <c r="C57" s="843"/>
      <c r="D57" s="845"/>
      <c r="E57" s="379">
        <v>2</v>
      </c>
      <c r="F57" s="425" t="s">
        <v>1754</v>
      </c>
      <c r="G57" s="354" t="s">
        <v>1409</v>
      </c>
      <c r="H57" s="28"/>
      <c r="J57" s="760"/>
      <c r="K57" s="38"/>
      <c r="L57" s="38"/>
      <c r="M57" s="339" t="s">
        <v>204</v>
      </c>
      <c r="N57" s="245"/>
      <c r="O57" s="233"/>
      <c r="P57" s="233"/>
      <c r="Q57" s="233"/>
      <c r="R57" s="233"/>
      <c r="S57" s="233">
        <v>1</v>
      </c>
      <c r="T57" s="118"/>
      <c r="U57" s="118"/>
      <c r="V57" s="118"/>
      <c r="W57" s="38"/>
      <c r="X57" s="733"/>
      <c r="Y57" s="38"/>
    </row>
    <row r="58" spans="1:25" ht="35.1" customHeight="1">
      <c r="A58" s="731">
        <v>25</v>
      </c>
      <c r="B58" s="854" t="s">
        <v>1988</v>
      </c>
      <c r="C58" s="836" t="s">
        <v>1989</v>
      </c>
      <c r="D58" s="678" t="s">
        <v>1990</v>
      </c>
      <c r="E58" s="335">
        <v>1</v>
      </c>
      <c r="F58" s="356" t="s">
        <v>1991</v>
      </c>
      <c r="G58" s="838" t="s">
        <v>1999</v>
      </c>
      <c r="H58" s="43"/>
      <c r="I58" s="1"/>
      <c r="J58" s="731">
        <v>217.16</v>
      </c>
      <c r="K58" s="1"/>
      <c r="L58" s="1"/>
      <c r="M58" s="834"/>
      <c r="N58" s="24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5.1" customHeight="1">
      <c r="A59" s="733"/>
      <c r="B59" s="855"/>
      <c r="C59" s="837"/>
      <c r="D59" s="678"/>
      <c r="E59" s="335">
        <v>2</v>
      </c>
      <c r="F59" s="336" t="s">
        <v>1992</v>
      </c>
      <c r="G59" s="839"/>
      <c r="H59" s="43"/>
      <c r="I59" s="1"/>
      <c r="J59" s="733"/>
      <c r="K59" s="1"/>
      <c r="L59" s="1"/>
      <c r="M59" s="835"/>
      <c r="N59" s="24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5.1" customHeight="1">
      <c r="A60" s="731">
        <v>26</v>
      </c>
      <c r="B60" s="854" t="s">
        <v>1993</v>
      </c>
      <c r="C60" s="836" t="s">
        <v>1989</v>
      </c>
      <c r="D60" s="678" t="s">
        <v>1436</v>
      </c>
      <c r="E60" s="335">
        <v>1</v>
      </c>
      <c r="F60" s="356" t="s">
        <v>1994</v>
      </c>
      <c r="G60" s="838" t="s">
        <v>1999</v>
      </c>
      <c r="H60" s="43"/>
      <c r="I60" s="1"/>
      <c r="J60" s="731">
        <v>216.18</v>
      </c>
      <c r="K60" s="1"/>
      <c r="L60" s="1"/>
      <c r="M60" s="834"/>
      <c r="N60" s="24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5.1" customHeight="1">
      <c r="A61" s="733"/>
      <c r="B61" s="855"/>
      <c r="C61" s="837"/>
      <c r="D61" s="678"/>
      <c r="E61" s="335">
        <v>2</v>
      </c>
      <c r="F61" s="356" t="s">
        <v>1995</v>
      </c>
      <c r="G61" s="839"/>
      <c r="H61" s="43"/>
      <c r="I61" s="1"/>
      <c r="J61" s="733"/>
      <c r="K61" s="1"/>
      <c r="L61" s="1"/>
      <c r="M61" s="835"/>
      <c r="N61" s="24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90">
        <v>27</v>
      </c>
      <c r="B62" s="426" t="s">
        <v>1996</v>
      </c>
      <c r="C62" s="335" t="s">
        <v>356</v>
      </c>
      <c r="D62" s="335" t="s">
        <v>1997</v>
      </c>
      <c r="E62" s="335">
        <v>1</v>
      </c>
      <c r="F62" s="356" t="s">
        <v>1998</v>
      </c>
      <c r="G62" s="427" t="s">
        <v>1999</v>
      </c>
      <c r="H62" s="43"/>
      <c r="I62" s="1"/>
      <c r="J62" s="285">
        <v>103.94</v>
      </c>
      <c r="K62" s="1"/>
      <c r="L62" s="1"/>
      <c r="M62" s="44"/>
      <c r="N62" s="24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20"/>
      <c r="B63" s="686" t="s">
        <v>206</v>
      </c>
      <c r="C63" s="687"/>
      <c r="D63" s="687"/>
      <c r="E63" s="15">
        <f>E9+E11+E12+E13+E17+E19+E22+E23+E24+E25+E28+E30+E31+E33+E39+E42+E43+E44+E46+E47+E49+E51+E55+E57+E59+E61+E62</f>
        <v>55</v>
      </c>
      <c r="F63" s="1"/>
      <c r="G63" s="88"/>
      <c r="H63" s="43"/>
      <c r="I63" s="1"/>
      <c r="J63" s="46">
        <f>SUM(J8:J57)</f>
        <v>5261.89</v>
      </c>
      <c r="K63" s="1"/>
      <c r="L63" s="1"/>
      <c r="M63" s="44"/>
      <c r="N63" s="68">
        <f>SUM(N8:N62)</f>
        <v>5</v>
      </c>
      <c r="O63" s="68">
        <f t="shared" ref="O63:X63" si="0">SUM(O8:O62)</f>
        <v>0</v>
      </c>
      <c r="P63" s="68">
        <f t="shared" si="0"/>
        <v>4</v>
      </c>
      <c r="Q63" s="68">
        <f t="shared" si="0"/>
        <v>5</v>
      </c>
      <c r="R63" s="68">
        <f t="shared" si="0"/>
        <v>4</v>
      </c>
      <c r="S63" s="68">
        <f t="shared" si="0"/>
        <v>6</v>
      </c>
      <c r="T63" s="68">
        <f t="shared" si="0"/>
        <v>1</v>
      </c>
      <c r="U63" s="68">
        <f t="shared" si="0"/>
        <v>6</v>
      </c>
      <c r="V63" s="68">
        <f t="shared" si="0"/>
        <v>9</v>
      </c>
      <c r="W63" s="68">
        <f t="shared" si="0"/>
        <v>1</v>
      </c>
      <c r="X63" s="68">
        <f t="shared" si="0"/>
        <v>1419.8500000000001</v>
      </c>
      <c r="Y63" s="15"/>
    </row>
  </sheetData>
  <mergeCells count="170">
    <mergeCell ref="X40:X42"/>
    <mergeCell ref="X52:X55"/>
    <mergeCell ref="X14:X17"/>
    <mergeCell ref="X20:X22"/>
    <mergeCell ref="X34:X39"/>
    <mergeCell ref="X56:X57"/>
    <mergeCell ref="A1:Y1"/>
    <mergeCell ref="J52:J55"/>
    <mergeCell ref="M52:M55"/>
    <mergeCell ref="M45:M46"/>
    <mergeCell ref="A40:A42"/>
    <mergeCell ref="B40:B42"/>
    <mergeCell ref="C40:C42"/>
    <mergeCell ref="H40:H42"/>
    <mergeCell ref="D40:D42"/>
    <mergeCell ref="D45:D46"/>
    <mergeCell ref="G40:G42"/>
    <mergeCell ref="G45:G46"/>
    <mergeCell ref="J32:J33"/>
    <mergeCell ref="M32:M33"/>
    <mergeCell ref="A34:A39"/>
    <mergeCell ref="B34:B39"/>
    <mergeCell ref="C34:C39"/>
    <mergeCell ref="H34:H39"/>
    <mergeCell ref="B63:D63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  <mergeCell ref="J40:J42"/>
    <mergeCell ref="M40:M42"/>
    <mergeCell ref="A45:A46"/>
    <mergeCell ref="B45:B46"/>
    <mergeCell ref="C45:C46"/>
    <mergeCell ref="H45:H46"/>
    <mergeCell ref="J45:J46"/>
    <mergeCell ref="J34:J39"/>
    <mergeCell ref="M34:M39"/>
    <mergeCell ref="A32:A33"/>
    <mergeCell ref="B32:B33"/>
    <mergeCell ref="C32:C33"/>
    <mergeCell ref="H32:H33"/>
    <mergeCell ref="G34:G39"/>
    <mergeCell ref="G32:G33"/>
    <mergeCell ref="D34:D39"/>
    <mergeCell ref="D32:D33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D26:D28"/>
    <mergeCell ref="D29:D30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D18:D19"/>
    <mergeCell ref="D20:D22"/>
    <mergeCell ref="M10:M11"/>
    <mergeCell ref="G5:G7"/>
    <mergeCell ref="D5:D7"/>
    <mergeCell ref="D8:D9"/>
    <mergeCell ref="D10:D11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D14:D17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J58:J59"/>
    <mergeCell ref="J60:J61"/>
    <mergeCell ref="B58:B59"/>
    <mergeCell ref="C58:C59"/>
    <mergeCell ref="D58:D59"/>
    <mergeCell ref="G58:G59"/>
    <mergeCell ref="B60:B6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26:X28"/>
    <mergeCell ref="X29:X30"/>
    <mergeCell ref="M58:M59"/>
    <mergeCell ref="M60:M61"/>
    <mergeCell ref="C60:C61"/>
    <mergeCell ref="D60:D61"/>
    <mergeCell ref="G60:G61"/>
    <mergeCell ref="A58:A59"/>
    <mergeCell ref="A60:A61"/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C48:C49"/>
    <mergeCell ref="H48:H49"/>
    <mergeCell ref="D48:D49"/>
    <mergeCell ref="D50:D51"/>
    <mergeCell ref="D52:D55"/>
    <mergeCell ref="G50:G51"/>
  </mergeCells>
  <pageMargins left="0.37" right="0.08" top="0.19" bottom="0.19" header="0.16" footer="0.13"/>
  <pageSetup paperSize="9" scale="73" orientation="landscape" r:id="rId1"/>
  <rowBreaks count="1" manualBreakCount="1">
    <brk id="4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4"/>
  <sheetViews>
    <sheetView showGridLines="0" view="pageBreakPreview" zoomScale="89" zoomScaleSheetLayoutView="89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P128" sqref="P128"/>
    </sheetView>
  </sheetViews>
  <sheetFormatPr defaultRowHeight="15"/>
  <cols>
    <col min="1" max="1" width="4.140625" style="11" customWidth="1"/>
    <col min="2" max="2" width="13.140625" style="191" customWidth="1"/>
    <col min="3" max="3" width="8.42578125" style="11" customWidth="1"/>
    <col min="4" max="4" width="17.140625" style="91" customWidth="1"/>
    <col min="5" max="5" width="4.140625" customWidth="1"/>
    <col min="6" max="6" width="25" style="36" customWidth="1"/>
    <col min="7" max="7" width="24.140625" style="570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2.7109375" hidden="1" customWidth="1"/>
    <col min="13" max="13" width="10" style="45" customWidth="1"/>
    <col min="14" max="14" width="2.85546875" style="127" hidden="1" customWidth="1"/>
    <col min="15" max="23" width="4.7109375" customWidth="1"/>
    <col min="24" max="24" width="10.7109375" customWidth="1"/>
    <col min="25" max="25" width="14.85546875" style="98" customWidth="1"/>
  </cols>
  <sheetData>
    <row r="1" spans="1:25" ht="15.75" customHeight="1">
      <c r="A1" s="686" t="s">
        <v>18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8"/>
    </row>
    <row r="2" spans="1:25" ht="15" customHeight="1">
      <c r="A2" s="689" t="str">
        <f>'Patna (West)'!A2</f>
        <v>Progress Report for the construction of SSS ( Sanc. Year 2012 - 13 )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1"/>
    </row>
    <row r="3" spans="1:25" ht="18.75" customHeight="1">
      <c r="A3" s="692" t="s">
        <v>41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4"/>
      <c r="W3" s="695" t="str">
        <f>Summary!V3</f>
        <v>Date:-30.04.2015</v>
      </c>
      <c r="X3" s="920"/>
      <c r="Y3" s="696"/>
    </row>
    <row r="4" spans="1:25" ht="15" customHeight="1">
      <c r="A4" s="917" t="s">
        <v>1854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</row>
    <row r="5" spans="1:25" ht="27" customHeight="1">
      <c r="A5" s="655" t="s">
        <v>0</v>
      </c>
      <c r="B5" s="655" t="s">
        <v>1</v>
      </c>
      <c r="C5" s="655" t="s">
        <v>2</v>
      </c>
      <c r="D5" s="921" t="s">
        <v>3</v>
      </c>
      <c r="E5" s="655" t="s">
        <v>0</v>
      </c>
      <c r="F5" s="655" t="s">
        <v>4</v>
      </c>
      <c r="G5" s="924" t="s">
        <v>5</v>
      </c>
      <c r="H5" s="655" t="s">
        <v>209</v>
      </c>
      <c r="I5" s="60" t="s">
        <v>207</v>
      </c>
      <c r="J5" s="655" t="s">
        <v>208</v>
      </c>
      <c r="K5" s="655" t="s">
        <v>31</v>
      </c>
      <c r="L5" s="655" t="s">
        <v>19</v>
      </c>
      <c r="M5" s="655" t="s">
        <v>32</v>
      </c>
      <c r="N5" s="668" t="s">
        <v>15</v>
      </c>
      <c r="O5" s="666"/>
      <c r="P5" s="666"/>
      <c r="Q5" s="666"/>
      <c r="R5" s="666"/>
      <c r="S5" s="666"/>
      <c r="T5" s="666"/>
      <c r="U5" s="666"/>
      <c r="V5" s="666"/>
      <c r="W5" s="667"/>
      <c r="X5" s="655" t="s">
        <v>20</v>
      </c>
      <c r="Y5" s="702" t="s">
        <v>13</v>
      </c>
    </row>
    <row r="6" spans="1:25" ht="31.5" customHeight="1">
      <c r="A6" s="701"/>
      <c r="B6" s="701"/>
      <c r="C6" s="701"/>
      <c r="D6" s="922"/>
      <c r="E6" s="701"/>
      <c r="F6" s="701"/>
      <c r="G6" s="925"/>
      <c r="H6" s="701"/>
      <c r="I6" s="61"/>
      <c r="J6" s="701"/>
      <c r="K6" s="701"/>
      <c r="L6" s="701"/>
      <c r="M6" s="701"/>
      <c r="N6" s="887" t="s">
        <v>6</v>
      </c>
      <c r="O6" s="885" t="s">
        <v>14</v>
      </c>
      <c r="P6" s="655" t="s">
        <v>9</v>
      </c>
      <c r="Q6" s="330" t="s">
        <v>8</v>
      </c>
      <c r="R6" s="653" t="s">
        <v>16</v>
      </c>
      <c r="S6" s="660"/>
      <c r="T6" s="653" t="s">
        <v>17</v>
      </c>
      <c r="U6" s="660"/>
      <c r="V6" s="655" t="s">
        <v>12</v>
      </c>
      <c r="W6" s="655" t="s">
        <v>7</v>
      </c>
      <c r="X6" s="701"/>
      <c r="Y6" s="703"/>
    </row>
    <row r="7" spans="1:25" ht="24" customHeight="1">
      <c r="A7" s="656"/>
      <c r="B7" s="656"/>
      <c r="C7" s="656"/>
      <c r="D7" s="923"/>
      <c r="E7" s="656"/>
      <c r="F7" s="656"/>
      <c r="G7" s="926"/>
      <c r="H7" s="656"/>
      <c r="I7" s="62"/>
      <c r="J7" s="656"/>
      <c r="K7" s="656"/>
      <c r="L7" s="656"/>
      <c r="M7" s="656"/>
      <c r="N7" s="888"/>
      <c r="O7" s="886"/>
      <c r="P7" s="656"/>
      <c r="Q7" s="332"/>
      <c r="R7" s="329" t="s">
        <v>10</v>
      </c>
      <c r="S7" s="329" t="s">
        <v>11</v>
      </c>
      <c r="T7" s="329" t="s">
        <v>10</v>
      </c>
      <c r="U7" s="329" t="s">
        <v>11</v>
      </c>
      <c r="V7" s="656"/>
      <c r="W7" s="656"/>
      <c r="X7" s="656"/>
      <c r="Y7" s="704"/>
    </row>
    <row r="8" spans="1:25" s="11" customFormat="1" ht="35.1" customHeight="1">
      <c r="A8" s="326">
        <v>1</v>
      </c>
      <c r="B8" s="430" t="s">
        <v>2341</v>
      </c>
      <c r="C8" s="874" t="s">
        <v>428</v>
      </c>
      <c r="D8" s="914" t="s">
        <v>1471</v>
      </c>
      <c r="E8" s="387">
        <v>1</v>
      </c>
      <c r="F8" s="450" t="s">
        <v>429</v>
      </c>
      <c r="G8" s="567" t="s">
        <v>2345</v>
      </c>
      <c r="H8" s="360"/>
      <c r="I8" s="337"/>
      <c r="J8" s="878">
        <v>420.22</v>
      </c>
      <c r="K8" s="337"/>
      <c r="L8" s="337"/>
      <c r="M8" s="878" t="s">
        <v>204</v>
      </c>
      <c r="N8" s="428">
        <v>1</v>
      </c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429"/>
    </row>
    <row r="9" spans="1:25" s="11" customFormat="1" ht="35.1" customHeight="1">
      <c r="A9" s="326">
        <v>2</v>
      </c>
      <c r="B9" s="430" t="s">
        <v>2342</v>
      </c>
      <c r="C9" s="911"/>
      <c r="D9" s="916"/>
      <c r="E9" s="387">
        <v>1</v>
      </c>
      <c r="F9" s="450" t="s">
        <v>430</v>
      </c>
      <c r="G9" s="400" t="s">
        <v>2346</v>
      </c>
      <c r="H9" s="362"/>
      <c r="I9" s="337"/>
      <c r="J9" s="880"/>
      <c r="K9" s="337"/>
      <c r="L9" s="337"/>
      <c r="M9" s="880"/>
      <c r="N9" s="428"/>
      <c r="O9" s="572"/>
      <c r="P9" s="572"/>
      <c r="Q9" s="572">
        <v>1</v>
      </c>
      <c r="R9" s="571"/>
      <c r="S9" s="571"/>
      <c r="T9" s="571"/>
      <c r="U9" s="571"/>
      <c r="V9" s="571"/>
      <c r="W9" s="571"/>
      <c r="X9" s="571"/>
      <c r="Y9" s="429"/>
    </row>
    <row r="10" spans="1:25" s="11" customFormat="1" ht="35.1" customHeight="1">
      <c r="A10" s="326">
        <v>3</v>
      </c>
      <c r="B10" s="430" t="s">
        <v>2343</v>
      </c>
      <c r="C10" s="911"/>
      <c r="D10" s="916"/>
      <c r="E10" s="387">
        <v>1</v>
      </c>
      <c r="F10" s="450" t="s">
        <v>431</v>
      </c>
      <c r="G10" s="567" t="s">
        <v>1743</v>
      </c>
      <c r="H10" s="362"/>
      <c r="I10" s="337"/>
      <c r="J10" s="880"/>
      <c r="K10" s="337"/>
      <c r="L10" s="337"/>
      <c r="M10" s="880"/>
      <c r="N10" s="428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429"/>
    </row>
    <row r="11" spans="1:25" s="11" customFormat="1" ht="35.1" customHeight="1">
      <c r="A11" s="326">
        <v>4</v>
      </c>
      <c r="B11" s="430" t="s">
        <v>2344</v>
      </c>
      <c r="C11" s="875"/>
      <c r="D11" s="915"/>
      <c r="E11" s="387">
        <v>1</v>
      </c>
      <c r="F11" s="450" t="s">
        <v>432</v>
      </c>
      <c r="G11" s="567" t="s">
        <v>1743</v>
      </c>
      <c r="H11" s="361"/>
      <c r="I11" s="337"/>
      <c r="J11" s="879"/>
      <c r="K11" s="337"/>
      <c r="L11" s="337"/>
      <c r="M11" s="879"/>
      <c r="N11" s="428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429"/>
    </row>
    <row r="12" spans="1:25" ht="35.1" customHeight="1">
      <c r="A12" s="326">
        <v>5</v>
      </c>
      <c r="B12" s="430" t="s">
        <v>433</v>
      </c>
      <c r="C12" s="387" t="s">
        <v>428</v>
      </c>
      <c r="D12" s="449" t="s">
        <v>1470</v>
      </c>
      <c r="E12" s="387">
        <v>1</v>
      </c>
      <c r="F12" s="450" t="s">
        <v>434</v>
      </c>
      <c r="G12" s="568" t="s">
        <v>1472</v>
      </c>
      <c r="H12" s="358"/>
      <c r="I12" s="272"/>
      <c r="J12" s="325">
        <v>106.58</v>
      </c>
      <c r="K12" s="272"/>
      <c r="L12" s="272"/>
      <c r="M12" s="431" t="s">
        <v>204</v>
      </c>
      <c r="N12" s="432"/>
      <c r="O12" s="573"/>
      <c r="P12" s="573"/>
      <c r="Q12" s="573"/>
      <c r="R12" s="573"/>
      <c r="S12" s="573">
        <v>1</v>
      </c>
      <c r="T12" s="574"/>
      <c r="U12" s="574"/>
      <c r="V12" s="574"/>
      <c r="W12" s="574"/>
      <c r="X12" s="592">
        <v>37.159999999999997</v>
      </c>
      <c r="Y12" s="433"/>
    </row>
    <row r="13" spans="1:25" s="11" customFormat="1" ht="35.1" customHeight="1">
      <c r="A13" s="882">
        <v>6</v>
      </c>
      <c r="B13" s="871" t="s">
        <v>435</v>
      </c>
      <c r="C13" s="874" t="s">
        <v>428</v>
      </c>
      <c r="D13" s="914" t="s">
        <v>1469</v>
      </c>
      <c r="E13" s="387">
        <v>1</v>
      </c>
      <c r="F13" s="450" t="s">
        <v>436</v>
      </c>
      <c r="G13" s="901" t="s">
        <v>1473</v>
      </c>
      <c r="H13" s="360"/>
      <c r="I13" s="337"/>
      <c r="J13" s="878">
        <v>316.55</v>
      </c>
      <c r="K13" s="337"/>
      <c r="L13" s="337"/>
      <c r="M13" s="878" t="s">
        <v>204</v>
      </c>
      <c r="N13" s="428"/>
      <c r="O13" s="572"/>
      <c r="P13" s="572">
        <v>1</v>
      </c>
      <c r="Q13" s="571"/>
      <c r="R13" s="571"/>
      <c r="S13" s="571"/>
      <c r="T13" s="571"/>
      <c r="U13" s="571"/>
      <c r="V13" s="571"/>
      <c r="W13" s="575"/>
      <c r="X13" s="799">
        <v>43.08</v>
      </c>
      <c r="Y13" s="429"/>
    </row>
    <row r="14" spans="1:25" s="11" customFormat="1" ht="35.1" customHeight="1">
      <c r="A14" s="884"/>
      <c r="B14" s="872"/>
      <c r="C14" s="911"/>
      <c r="D14" s="916"/>
      <c r="E14" s="387">
        <v>2</v>
      </c>
      <c r="F14" s="450" t="s">
        <v>437</v>
      </c>
      <c r="G14" s="902"/>
      <c r="H14" s="362"/>
      <c r="I14" s="337"/>
      <c r="J14" s="880"/>
      <c r="K14" s="337"/>
      <c r="L14" s="337"/>
      <c r="M14" s="880"/>
      <c r="N14" s="428"/>
      <c r="O14" s="572"/>
      <c r="P14" s="572"/>
      <c r="Q14" s="572"/>
      <c r="R14" s="572"/>
      <c r="S14" s="572">
        <v>1</v>
      </c>
      <c r="T14" s="571"/>
      <c r="U14" s="571"/>
      <c r="V14" s="571"/>
      <c r="W14" s="575"/>
      <c r="X14" s="799"/>
      <c r="Y14" s="429"/>
    </row>
    <row r="15" spans="1:25" s="11" customFormat="1" ht="35.1" customHeight="1">
      <c r="A15" s="883"/>
      <c r="B15" s="873"/>
      <c r="C15" s="875"/>
      <c r="D15" s="915"/>
      <c r="E15" s="387">
        <v>3</v>
      </c>
      <c r="F15" s="450" t="s">
        <v>438</v>
      </c>
      <c r="G15" s="903"/>
      <c r="H15" s="361"/>
      <c r="I15" s="337"/>
      <c r="J15" s="879"/>
      <c r="K15" s="337"/>
      <c r="L15" s="337"/>
      <c r="M15" s="879"/>
      <c r="N15" s="428"/>
      <c r="O15" s="572"/>
      <c r="P15" s="572"/>
      <c r="Q15" s="572">
        <v>1</v>
      </c>
      <c r="R15" s="571"/>
      <c r="S15" s="571"/>
      <c r="T15" s="571"/>
      <c r="U15" s="571"/>
      <c r="V15" s="571"/>
      <c r="W15" s="575"/>
      <c r="X15" s="799"/>
      <c r="Y15" s="429"/>
    </row>
    <row r="16" spans="1:25" ht="35.1" customHeight="1">
      <c r="A16" s="326">
        <v>7</v>
      </c>
      <c r="B16" s="430" t="s">
        <v>439</v>
      </c>
      <c r="C16" s="387" t="s">
        <v>428</v>
      </c>
      <c r="D16" s="449" t="s">
        <v>1468</v>
      </c>
      <c r="E16" s="387">
        <v>1</v>
      </c>
      <c r="F16" s="450" t="s">
        <v>440</v>
      </c>
      <c r="G16" s="568" t="s">
        <v>1474</v>
      </c>
      <c r="H16" s="358"/>
      <c r="I16" s="272"/>
      <c r="J16" s="325">
        <v>104.22</v>
      </c>
      <c r="K16" s="272"/>
      <c r="L16" s="272"/>
      <c r="M16" s="431" t="s">
        <v>204</v>
      </c>
      <c r="N16" s="432"/>
      <c r="O16" s="572"/>
      <c r="P16" s="572"/>
      <c r="Q16" s="573">
        <v>1</v>
      </c>
      <c r="R16" s="574"/>
      <c r="S16" s="574"/>
      <c r="T16" s="574"/>
      <c r="U16" s="574"/>
      <c r="V16" s="574"/>
      <c r="W16" s="574"/>
      <c r="X16" s="592">
        <v>20.39</v>
      </c>
      <c r="Y16" s="433"/>
    </row>
    <row r="17" spans="1:25" ht="35.1" customHeight="1">
      <c r="A17" s="326">
        <v>8</v>
      </c>
      <c r="B17" s="430" t="s">
        <v>441</v>
      </c>
      <c r="C17" s="387" t="s">
        <v>428</v>
      </c>
      <c r="D17" s="449" t="s">
        <v>1467</v>
      </c>
      <c r="E17" s="387">
        <v>1</v>
      </c>
      <c r="F17" s="450" t="s">
        <v>442</v>
      </c>
      <c r="G17" s="568" t="s">
        <v>1472</v>
      </c>
      <c r="H17" s="358"/>
      <c r="I17" s="272"/>
      <c r="J17" s="325">
        <v>105.1</v>
      </c>
      <c r="K17" s="272"/>
      <c r="L17" s="272"/>
      <c r="M17" s="431" t="s">
        <v>204</v>
      </c>
      <c r="N17" s="432"/>
      <c r="O17" s="573"/>
      <c r="P17" s="573"/>
      <c r="Q17" s="573"/>
      <c r="R17" s="573"/>
      <c r="S17" s="573"/>
      <c r="T17" s="573"/>
      <c r="U17" s="573"/>
      <c r="V17" s="573">
        <v>1</v>
      </c>
      <c r="W17" s="574"/>
      <c r="X17" s="592">
        <v>62.45</v>
      </c>
      <c r="Y17" s="433"/>
    </row>
    <row r="18" spans="1:25" ht="35.1" customHeight="1">
      <c r="A18" s="882">
        <v>9</v>
      </c>
      <c r="B18" s="871" t="s">
        <v>443</v>
      </c>
      <c r="C18" s="874" t="s">
        <v>428</v>
      </c>
      <c r="D18" s="914" t="s">
        <v>1466</v>
      </c>
      <c r="E18" s="387">
        <v>1</v>
      </c>
      <c r="F18" s="450" t="s">
        <v>444</v>
      </c>
      <c r="G18" s="912" t="s">
        <v>1872</v>
      </c>
      <c r="H18" s="370"/>
      <c r="I18" s="272"/>
      <c r="J18" s="878">
        <v>211.8</v>
      </c>
      <c r="K18" s="272"/>
      <c r="L18" s="272"/>
      <c r="M18" s="878" t="s">
        <v>204</v>
      </c>
      <c r="N18" s="432"/>
      <c r="O18" s="573"/>
      <c r="P18" s="573"/>
      <c r="Q18" s="573"/>
      <c r="R18" s="573">
        <v>1</v>
      </c>
      <c r="S18" s="574"/>
      <c r="T18" s="574"/>
      <c r="U18" s="574"/>
      <c r="V18" s="574"/>
      <c r="W18" s="574"/>
      <c r="X18" s="799">
        <v>17.420000000000002</v>
      </c>
      <c r="Y18" s="433"/>
    </row>
    <row r="19" spans="1:25" ht="35.1" customHeight="1">
      <c r="A19" s="883"/>
      <c r="B19" s="873"/>
      <c r="C19" s="875"/>
      <c r="D19" s="915"/>
      <c r="E19" s="387">
        <v>2</v>
      </c>
      <c r="F19" s="450" t="s">
        <v>445</v>
      </c>
      <c r="G19" s="913"/>
      <c r="H19" s="384"/>
      <c r="I19" s="272"/>
      <c r="J19" s="879"/>
      <c r="K19" s="272"/>
      <c r="L19" s="272"/>
      <c r="M19" s="879"/>
      <c r="N19" s="432">
        <v>1</v>
      </c>
      <c r="O19" s="576"/>
      <c r="P19" s="576"/>
      <c r="Q19" s="574"/>
      <c r="R19" s="574"/>
      <c r="S19" s="574"/>
      <c r="T19" s="574"/>
      <c r="U19" s="574"/>
      <c r="V19" s="574"/>
      <c r="W19" s="574"/>
      <c r="X19" s="799"/>
      <c r="Y19" s="433"/>
    </row>
    <row r="20" spans="1:25" ht="35.1" customHeight="1">
      <c r="A20" s="882">
        <v>10</v>
      </c>
      <c r="B20" s="871" t="s">
        <v>446</v>
      </c>
      <c r="C20" s="388" t="s">
        <v>447</v>
      </c>
      <c r="D20" s="374" t="s">
        <v>1465</v>
      </c>
      <c r="E20" s="387">
        <v>1</v>
      </c>
      <c r="F20" s="450" t="s">
        <v>448</v>
      </c>
      <c r="G20" s="901" t="s">
        <v>1475</v>
      </c>
      <c r="H20" s="370"/>
      <c r="I20" s="272"/>
      <c r="J20" s="878">
        <v>311.86</v>
      </c>
      <c r="K20" s="272"/>
      <c r="L20" s="272"/>
      <c r="M20" s="878" t="s">
        <v>204</v>
      </c>
      <c r="N20" s="432"/>
      <c r="O20" s="573"/>
      <c r="P20" s="573"/>
      <c r="Q20" s="573"/>
      <c r="R20" s="573"/>
      <c r="S20" s="573"/>
      <c r="T20" s="573"/>
      <c r="U20" s="573"/>
      <c r="V20" s="573">
        <v>1</v>
      </c>
      <c r="W20" s="574"/>
      <c r="X20" s="799">
        <v>210.4</v>
      </c>
      <c r="Y20" s="433"/>
    </row>
    <row r="21" spans="1:25" ht="35.1" customHeight="1">
      <c r="A21" s="884"/>
      <c r="B21" s="872"/>
      <c r="C21" s="445"/>
      <c r="D21" s="454"/>
      <c r="E21" s="387">
        <v>2</v>
      </c>
      <c r="F21" s="450" t="s">
        <v>449</v>
      </c>
      <c r="G21" s="902"/>
      <c r="H21" s="89"/>
      <c r="I21" s="272"/>
      <c r="J21" s="880"/>
      <c r="K21" s="272"/>
      <c r="L21" s="272"/>
      <c r="M21" s="880"/>
      <c r="N21" s="432"/>
      <c r="O21" s="573"/>
      <c r="P21" s="573"/>
      <c r="Q21" s="573"/>
      <c r="R21" s="573"/>
      <c r="S21" s="573"/>
      <c r="T21" s="573"/>
      <c r="U21" s="573"/>
      <c r="V21" s="573">
        <v>1</v>
      </c>
      <c r="W21" s="574"/>
      <c r="X21" s="799"/>
      <c r="Y21" s="433"/>
    </row>
    <row r="22" spans="1:25" ht="35.1" customHeight="1">
      <c r="A22" s="883"/>
      <c r="B22" s="873"/>
      <c r="C22" s="446"/>
      <c r="D22" s="455"/>
      <c r="E22" s="387">
        <v>3</v>
      </c>
      <c r="F22" s="450" t="s">
        <v>450</v>
      </c>
      <c r="G22" s="903"/>
      <c r="H22" s="384"/>
      <c r="I22" s="272"/>
      <c r="J22" s="879"/>
      <c r="K22" s="272"/>
      <c r="L22" s="272"/>
      <c r="M22" s="879"/>
      <c r="N22" s="432"/>
      <c r="O22" s="573"/>
      <c r="P22" s="573"/>
      <c r="Q22" s="573"/>
      <c r="R22" s="573"/>
      <c r="S22" s="573"/>
      <c r="T22" s="573"/>
      <c r="U22" s="573"/>
      <c r="V22" s="573">
        <v>1</v>
      </c>
      <c r="W22" s="574"/>
      <c r="X22" s="799"/>
      <c r="Y22" s="433"/>
    </row>
    <row r="23" spans="1:25" ht="35.1" customHeight="1">
      <c r="A23" s="326">
        <v>11</v>
      </c>
      <c r="B23" s="430" t="s">
        <v>451</v>
      </c>
      <c r="C23" s="387" t="s">
        <v>447</v>
      </c>
      <c r="D23" s="188" t="s">
        <v>1464</v>
      </c>
      <c r="E23" s="387">
        <v>1</v>
      </c>
      <c r="F23" s="450" t="s">
        <v>452</v>
      </c>
      <c r="G23" s="560" t="s">
        <v>1476</v>
      </c>
      <c r="H23" s="358"/>
      <c r="I23" s="272"/>
      <c r="J23" s="325">
        <v>104.2</v>
      </c>
      <c r="K23" s="272"/>
      <c r="L23" s="272"/>
      <c r="M23" s="431" t="s">
        <v>204</v>
      </c>
      <c r="N23" s="432"/>
      <c r="O23" s="573"/>
      <c r="P23" s="573"/>
      <c r="Q23" s="573">
        <v>1</v>
      </c>
      <c r="R23" s="574"/>
      <c r="S23" s="574"/>
      <c r="T23" s="574"/>
      <c r="U23" s="574"/>
      <c r="V23" s="574"/>
      <c r="W23" s="574"/>
      <c r="X23" s="592">
        <v>19.149999999999999</v>
      </c>
      <c r="Y23" s="433"/>
    </row>
    <row r="24" spans="1:25" ht="35.1" customHeight="1">
      <c r="A24" s="326">
        <v>12</v>
      </c>
      <c r="B24" s="430" t="s">
        <v>453</v>
      </c>
      <c r="C24" s="387" t="s">
        <v>447</v>
      </c>
      <c r="D24" s="188" t="s">
        <v>1463</v>
      </c>
      <c r="E24" s="387">
        <v>1</v>
      </c>
      <c r="F24" s="450" t="s">
        <v>454</v>
      </c>
      <c r="G24" s="444" t="s">
        <v>1477</v>
      </c>
      <c r="H24" s="358"/>
      <c r="I24" s="272"/>
      <c r="J24" s="325">
        <v>103.69</v>
      </c>
      <c r="K24" s="272"/>
      <c r="L24" s="272"/>
      <c r="M24" s="431" t="s">
        <v>204</v>
      </c>
      <c r="N24" s="432"/>
      <c r="O24" s="573"/>
      <c r="P24" s="573"/>
      <c r="Q24" s="573"/>
      <c r="R24" s="573"/>
      <c r="S24" s="573"/>
      <c r="T24" s="573">
        <v>1</v>
      </c>
      <c r="U24" s="574"/>
      <c r="V24" s="574"/>
      <c r="W24" s="574"/>
      <c r="X24" s="592">
        <v>31.05</v>
      </c>
      <c r="Y24" s="433"/>
    </row>
    <row r="25" spans="1:25" ht="35.1" customHeight="1">
      <c r="A25" s="882">
        <v>13</v>
      </c>
      <c r="B25" s="871" t="s">
        <v>455</v>
      </c>
      <c r="C25" s="874" t="s">
        <v>456</v>
      </c>
      <c r="D25" s="876" t="s">
        <v>1462</v>
      </c>
      <c r="E25" s="387">
        <v>1</v>
      </c>
      <c r="F25" s="450" t="s">
        <v>457</v>
      </c>
      <c r="G25" s="901" t="s">
        <v>1478</v>
      </c>
      <c r="H25" s="370"/>
      <c r="I25" s="272"/>
      <c r="J25" s="371">
        <v>214.48</v>
      </c>
      <c r="K25" s="272"/>
      <c r="L25" s="272"/>
      <c r="M25" s="371" t="s">
        <v>204</v>
      </c>
      <c r="N25" s="432"/>
      <c r="O25" s="573"/>
      <c r="P25" s="573"/>
      <c r="Q25" s="573"/>
      <c r="R25" s="573"/>
      <c r="S25" s="573"/>
      <c r="T25" s="573"/>
      <c r="U25" s="573"/>
      <c r="V25" s="573"/>
      <c r="W25" s="573">
        <v>1</v>
      </c>
      <c r="X25" s="881">
        <v>172.11</v>
      </c>
      <c r="Y25" s="433"/>
    </row>
    <row r="26" spans="1:25" ht="35.1" customHeight="1">
      <c r="A26" s="883"/>
      <c r="B26" s="873"/>
      <c r="C26" s="875"/>
      <c r="D26" s="877"/>
      <c r="E26" s="387">
        <v>2</v>
      </c>
      <c r="F26" s="450" t="s">
        <v>458</v>
      </c>
      <c r="G26" s="903"/>
      <c r="H26" s="384"/>
      <c r="I26" s="272"/>
      <c r="J26" s="373"/>
      <c r="K26" s="272"/>
      <c r="L26" s="272"/>
      <c r="M26" s="373"/>
      <c r="N26" s="432"/>
      <c r="O26" s="573"/>
      <c r="P26" s="573"/>
      <c r="Q26" s="573"/>
      <c r="R26" s="573"/>
      <c r="S26" s="573"/>
      <c r="T26" s="573"/>
      <c r="U26" s="573"/>
      <c r="V26" s="573"/>
      <c r="W26" s="573">
        <v>1</v>
      </c>
      <c r="X26" s="881"/>
      <c r="Y26" s="433"/>
    </row>
    <row r="27" spans="1:25" ht="35.1" customHeight="1">
      <c r="A27" s="882">
        <v>14</v>
      </c>
      <c r="B27" s="871" t="s">
        <v>459</v>
      </c>
      <c r="C27" s="874" t="s">
        <v>460</v>
      </c>
      <c r="D27" s="876" t="s">
        <v>1461</v>
      </c>
      <c r="E27" s="387">
        <v>1</v>
      </c>
      <c r="F27" s="450" t="s">
        <v>461</v>
      </c>
      <c r="G27" s="901" t="s">
        <v>1479</v>
      </c>
      <c r="H27" s="370"/>
      <c r="I27" s="272"/>
      <c r="J27" s="878">
        <v>214.48</v>
      </c>
      <c r="K27" s="272"/>
      <c r="L27" s="272"/>
      <c r="M27" s="371" t="s">
        <v>204</v>
      </c>
      <c r="N27" s="432"/>
      <c r="O27" s="573"/>
      <c r="P27" s="573"/>
      <c r="Q27" s="573"/>
      <c r="R27" s="573"/>
      <c r="S27" s="573"/>
      <c r="T27" s="573"/>
      <c r="U27" s="573"/>
      <c r="V27" s="573"/>
      <c r="W27" s="573">
        <v>1</v>
      </c>
      <c r="X27" s="881">
        <v>205.65</v>
      </c>
      <c r="Y27" s="433"/>
    </row>
    <row r="28" spans="1:25" ht="35.1" customHeight="1">
      <c r="A28" s="883"/>
      <c r="B28" s="873"/>
      <c r="C28" s="875"/>
      <c r="D28" s="877"/>
      <c r="E28" s="387">
        <v>2</v>
      </c>
      <c r="F28" s="450" t="s">
        <v>462</v>
      </c>
      <c r="G28" s="903"/>
      <c r="H28" s="384"/>
      <c r="I28" s="272"/>
      <c r="J28" s="879"/>
      <c r="K28" s="272"/>
      <c r="L28" s="272"/>
      <c r="M28" s="373"/>
      <c r="N28" s="432"/>
      <c r="O28" s="573"/>
      <c r="P28" s="573"/>
      <c r="Q28" s="573"/>
      <c r="R28" s="573"/>
      <c r="S28" s="573"/>
      <c r="T28" s="573"/>
      <c r="U28" s="573"/>
      <c r="V28" s="573"/>
      <c r="W28" s="573">
        <v>1</v>
      </c>
      <c r="X28" s="881"/>
      <c r="Y28" s="433"/>
    </row>
    <row r="29" spans="1:25" ht="35.1" customHeight="1">
      <c r="A29" s="882">
        <v>15</v>
      </c>
      <c r="B29" s="871" t="s">
        <v>463</v>
      </c>
      <c r="C29" s="874" t="s">
        <v>460</v>
      </c>
      <c r="D29" s="876" t="s">
        <v>1460</v>
      </c>
      <c r="E29" s="387">
        <v>1</v>
      </c>
      <c r="F29" s="450" t="s">
        <v>464</v>
      </c>
      <c r="G29" s="901" t="s">
        <v>1480</v>
      </c>
      <c r="H29" s="370"/>
      <c r="I29" s="272"/>
      <c r="J29" s="878">
        <v>520.63</v>
      </c>
      <c r="K29" s="272"/>
      <c r="L29" s="272"/>
      <c r="M29" s="371" t="s">
        <v>204</v>
      </c>
      <c r="N29" s="432"/>
      <c r="O29" s="573"/>
      <c r="P29" s="573"/>
      <c r="Q29" s="573"/>
      <c r="R29" s="573"/>
      <c r="S29" s="573"/>
      <c r="T29" s="573">
        <v>1</v>
      </c>
      <c r="U29" s="574"/>
      <c r="V29" s="574"/>
      <c r="W29" s="574"/>
      <c r="X29" s="799">
        <v>116.92</v>
      </c>
      <c r="Y29" s="433"/>
    </row>
    <row r="30" spans="1:25" ht="35.1" customHeight="1">
      <c r="A30" s="884"/>
      <c r="B30" s="872"/>
      <c r="C30" s="911"/>
      <c r="D30" s="904"/>
      <c r="E30" s="387">
        <v>2</v>
      </c>
      <c r="F30" s="450" t="s">
        <v>465</v>
      </c>
      <c r="G30" s="902"/>
      <c r="H30" s="89"/>
      <c r="I30" s="272"/>
      <c r="J30" s="880"/>
      <c r="K30" s="272"/>
      <c r="L30" s="272"/>
      <c r="M30" s="372"/>
      <c r="N30" s="432"/>
      <c r="O30" s="573"/>
      <c r="P30" s="573"/>
      <c r="Q30" s="573"/>
      <c r="R30" s="573">
        <v>1</v>
      </c>
      <c r="S30" s="574"/>
      <c r="T30" s="574"/>
      <c r="U30" s="574"/>
      <c r="V30" s="574"/>
      <c r="W30" s="574"/>
      <c r="X30" s="799"/>
      <c r="Y30" s="433"/>
    </row>
    <row r="31" spans="1:25" ht="35.1" customHeight="1">
      <c r="A31" s="884"/>
      <c r="B31" s="872"/>
      <c r="C31" s="911"/>
      <c r="D31" s="904"/>
      <c r="E31" s="387">
        <v>3</v>
      </c>
      <c r="F31" s="450" t="s">
        <v>466</v>
      </c>
      <c r="G31" s="902"/>
      <c r="H31" s="89"/>
      <c r="I31" s="272"/>
      <c r="J31" s="880"/>
      <c r="K31" s="272"/>
      <c r="L31" s="272"/>
      <c r="M31" s="372"/>
      <c r="N31" s="432"/>
      <c r="O31" s="573"/>
      <c r="P31" s="573"/>
      <c r="Q31" s="573"/>
      <c r="R31" s="573"/>
      <c r="S31" s="573"/>
      <c r="T31" s="573"/>
      <c r="U31" s="573">
        <v>1</v>
      </c>
      <c r="V31" s="574"/>
      <c r="W31" s="574"/>
      <c r="X31" s="799"/>
      <c r="Y31" s="433"/>
    </row>
    <row r="32" spans="1:25" ht="35.1" customHeight="1">
      <c r="A32" s="884"/>
      <c r="B32" s="872"/>
      <c r="C32" s="911"/>
      <c r="D32" s="904"/>
      <c r="E32" s="387">
        <v>4</v>
      </c>
      <c r="F32" s="450" t="s">
        <v>467</v>
      </c>
      <c r="G32" s="902"/>
      <c r="H32" s="89"/>
      <c r="I32" s="272"/>
      <c r="J32" s="880"/>
      <c r="K32" s="272"/>
      <c r="L32" s="272"/>
      <c r="M32" s="372"/>
      <c r="N32" s="432"/>
      <c r="O32" s="573"/>
      <c r="P32" s="573"/>
      <c r="Q32" s="573"/>
      <c r="R32" s="573"/>
      <c r="S32" s="573"/>
      <c r="T32" s="573">
        <v>1</v>
      </c>
      <c r="U32" s="574"/>
      <c r="V32" s="574"/>
      <c r="W32" s="574"/>
      <c r="X32" s="799"/>
      <c r="Y32" s="433"/>
    </row>
    <row r="33" spans="1:25" ht="35.1" customHeight="1">
      <c r="A33" s="883"/>
      <c r="B33" s="873"/>
      <c r="C33" s="875"/>
      <c r="D33" s="877"/>
      <c r="E33" s="387">
        <v>5</v>
      </c>
      <c r="F33" s="450" t="s">
        <v>468</v>
      </c>
      <c r="G33" s="903"/>
      <c r="H33" s="384"/>
      <c r="I33" s="272"/>
      <c r="J33" s="879"/>
      <c r="K33" s="272"/>
      <c r="L33" s="272"/>
      <c r="M33" s="373"/>
      <c r="N33" s="432">
        <v>1</v>
      </c>
      <c r="O33" s="574"/>
      <c r="P33" s="574"/>
      <c r="Q33" s="574"/>
      <c r="R33" s="574"/>
      <c r="S33" s="574"/>
      <c r="T33" s="574"/>
      <c r="U33" s="574"/>
      <c r="V33" s="574"/>
      <c r="W33" s="574"/>
      <c r="X33" s="799"/>
      <c r="Y33" s="433" t="s">
        <v>1764</v>
      </c>
    </row>
    <row r="34" spans="1:25" ht="35.1" customHeight="1">
      <c r="A34" s="326">
        <v>16</v>
      </c>
      <c r="B34" s="430" t="s">
        <v>469</v>
      </c>
      <c r="C34" s="387" t="s">
        <v>456</v>
      </c>
      <c r="D34" s="456" t="s">
        <v>1460</v>
      </c>
      <c r="E34" s="387">
        <v>1</v>
      </c>
      <c r="F34" s="450" t="s">
        <v>470</v>
      </c>
      <c r="G34" s="442" t="s">
        <v>1481</v>
      </c>
      <c r="H34" s="358"/>
      <c r="I34" s="272"/>
      <c r="J34" s="325">
        <v>103.94</v>
      </c>
      <c r="K34" s="272"/>
      <c r="L34" s="272"/>
      <c r="M34" s="431" t="s">
        <v>204</v>
      </c>
      <c r="N34" s="432"/>
      <c r="O34" s="573"/>
      <c r="P34" s="573"/>
      <c r="Q34" s="573"/>
      <c r="R34" s="573"/>
      <c r="S34" s="573"/>
      <c r="T34" s="573"/>
      <c r="U34" s="573"/>
      <c r="V34" s="573"/>
      <c r="W34" s="573">
        <v>1</v>
      </c>
      <c r="X34" s="1">
        <v>97.62</v>
      </c>
      <c r="Y34" s="433"/>
    </row>
    <row r="35" spans="1:25" ht="35.1" customHeight="1">
      <c r="A35" s="326">
        <v>17</v>
      </c>
      <c r="B35" s="430" t="s">
        <v>471</v>
      </c>
      <c r="C35" s="387" t="s">
        <v>456</v>
      </c>
      <c r="D35" s="456" t="s">
        <v>1459</v>
      </c>
      <c r="E35" s="387">
        <v>1</v>
      </c>
      <c r="F35" s="450" t="s">
        <v>472</v>
      </c>
      <c r="G35" s="444" t="s">
        <v>1482</v>
      </c>
      <c r="H35" s="358"/>
      <c r="I35" s="272"/>
      <c r="J35" s="325">
        <v>104.7</v>
      </c>
      <c r="K35" s="272"/>
      <c r="L35" s="272"/>
      <c r="M35" s="431" t="s">
        <v>204</v>
      </c>
      <c r="N35" s="432">
        <v>1</v>
      </c>
      <c r="O35" s="574"/>
      <c r="P35" s="574"/>
      <c r="Q35" s="574"/>
      <c r="R35" s="574"/>
      <c r="S35" s="574"/>
      <c r="T35" s="574"/>
      <c r="U35" s="574"/>
      <c r="V35" s="574"/>
      <c r="W35" s="574"/>
      <c r="X35" s="1"/>
      <c r="Y35" s="433" t="s">
        <v>1741</v>
      </c>
    </row>
    <row r="36" spans="1:25" ht="35.1" customHeight="1">
      <c r="A36" s="882">
        <v>18</v>
      </c>
      <c r="B36" s="871" t="s">
        <v>473</v>
      </c>
      <c r="C36" s="874" t="s">
        <v>456</v>
      </c>
      <c r="D36" s="876" t="s">
        <v>1458</v>
      </c>
      <c r="E36" s="387">
        <v>1</v>
      </c>
      <c r="F36" s="450" t="s">
        <v>474</v>
      </c>
      <c r="G36" s="901" t="s">
        <v>1413</v>
      </c>
      <c r="H36" s="370"/>
      <c r="I36" s="272"/>
      <c r="J36" s="371">
        <v>210.48</v>
      </c>
      <c r="K36" s="272"/>
      <c r="L36" s="272"/>
      <c r="M36" s="371" t="s">
        <v>204</v>
      </c>
      <c r="N36" s="432"/>
      <c r="O36" s="573"/>
      <c r="P36" s="573"/>
      <c r="Q36" s="573"/>
      <c r="R36" s="573"/>
      <c r="S36" s="573"/>
      <c r="T36" s="573"/>
      <c r="U36" s="573"/>
      <c r="V36" s="573">
        <v>1</v>
      </c>
      <c r="W36" s="574"/>
      <c r="X36" s="799">
        <v>176.26</v>
      </c>
      <c r="Y36" s="433"/>
    </row>
    <row r="37" spans="1:25" ht="35.1" customHeight="1">
      <c r="A37" s="883"/>
      <c r="B37" s="873"/>
      <c r="C37" s="875"/>
      <c r="D37" s="877"/>
      <c r="E37" s="387">
        <v>2</v>
      </c>
      <c r="F37" s="450" t="s">
        <v>475</v>
      </c>
      <c r="G37" s="903"/>
      <c r="H37" s="384"/>
      <c r="I37" s="272"/>
      <c r="J37" s="373"/>
      <c r="K37" s="272"/>
      <c r="L37" s="272"/>
      <c r="M37" s="373"/>
      <c r="N37" s="432"/>
      <c r="O37" s="573"/>
      <c r="P37" s="573"/>
      <c r="Q37" s="573"/>
      <c r="R37" s="573"/>
      <c r="S37" s="573"/>
      <c r="T37" s="573"/>
      <c r="U37" s="573"/>
      <c r="V37" s="573"/>
      <c r="W37" s="573">
        <v>1</v>
      </c>
      <c r="X37" s="799"/>
      <c r="Y37" s="433"/>
    </row>
    <row r="38" spans="1:25" ht="35.1" customHeight="1">
      <c r="A38" s="326">
        <v>19</v>
      </c>
      <c r="B38" s="430" t="s">
        <v>476</v>
      </c>
      <c r="C38" s="387" t="s">
        <v>456</v>
      </c>
      <c r="D38" s="456" t="s">
        <v>1268</v>
      </c>
      <c r="E38" s="387">
        <v>1</v>
      </c>
      <c r="F38" s="450" t="s">
        <v>477</v>
      </c>
      <c r="G38" s="568" t="s">
        <v>1483</v>
      </c>
      <c r="H38" s="358"/>
      <c r="I38" s="272"/>
      <c r="J38" s="325">
        <v>104.62</v>
      </c>
      <c r="K38" s="272"/>
      <c r="L38" s="272"/>
      <c r="M38" s="431" t="s">
        <v>204</v>
      </c>
      <c r="N38" s="432"/>
      <c r="O38" s="573"/>
      <c r="P38" s="573"/>
      <c r="Q38" s="573"/>
      <c r="R38" s="573"/>
      <c r="S38" s="573"/>
      <c r="T38" s="573"/>
      <c r="U38" s="573"/>
      <c r="V38" s="573">
        <v>1</v>
      </c>
      <c r="W38" s="574"/>
      <c r="X38" s="592">
        <v>80.27</v>
      </c>
      <c r="Y38" s="433"/>
    </row>
    <row r="39" spans="1:25" ht="35.1" customHeight="1">
      <c r="A39" s="882">
        <v>20</v>
      </c>
      <c r="B39" s="871" t="s">
        <v>478</v>
      </c>
      <c r="C39" s="874" t="s">
        <v>456</v>
      </c>
      <c r="D39" s="876" t="s">
        <v>1457</v>
      </c>
      <c r="E39" s="387">
        <v>1</v>
      </c>
      <c r="F39" s="450" t="s">
        <v>479</v>
      </c>
      <c r="G39" s="901" t="s">
        <v>1484</v>
      </c>
      <c r="H39" s="370"/>
      <c r="I39" s="272"/>
      <c r="J39" s="371">
        <v>534.25</v>
      </c>
      <c r="K39" s="272"/>
      <c r="L39" s="272"/>
      <c r="M39" s="371" t="s">
        <v>204</v>
      </c>
      <c r="N39" s="432"/>
      <c r="O39" s="573"/>
      <c r="P39" s="573"/>
      <c r="Q39" s="573">
        <v>1</v>
      </c>
      <c r="R39" s="574"/>
      <c r="S39" s="574"/>
      <c r="T39" s="574"/>
      <c r="U39" s="574"/>
      <c r="V39" s="574"/>
      <c r="W39" s="574"/>
      <c r="X39" s="799">
        <v>214.41</v>
      </c>
      <c r="Y39" s="433"/>
    </row>
    <row r="40" spans="1:25" ht="35.1" customHeight="1">
      <c r="A40" s="884"/>
      <c r="B40" s="872"/>
      <c r="C40" s="911"/>
      <c r="D40" s="904"/>
      <c r="E40" s="387">
        <v>2</v>
      </c>
      <c r="F40" s="450" t="s">
        <v>480</v>
      </c>
      <c r="G40" s="902"/>
      <c r="H40" s="89"/>
      <c r="I40" s="272"/>
      <c r="J40" s="372"/>
      <c r="K40" s="272"/>
      <c r="L40" s="272"/>
      <c r="M40" s="372"/>
      <c r="N40" s="432"/>
      <c r="O40" s="573"/>
      <c r="P40" s="573"/>
      <c r="Q40" s="573"/>
      <c r="R40" s="573"/>
      <c r="S40" s="573"/>
      <c r="T40" s="573"/>
      <c r="U40" s="573"/>
      <c r="V40" s="573">
        <v>1</v>
      </c>
      <c r="W40" s="574"/>
      <c r="X40" s="799"/>
      <c r="Y40" s="433"/>
    </row>
    <row r="41" spans="1:25" ht="35.1" customHeight="1">
      <c r="A41" s="884"/>
      <c r="B41" s="872"/>
      <c r="C41" s="911"/>
      <c r="D41" s="904"/>
      <c r="E41" s="387">
        <v>3</v>
      </c>
      <c r="F41" s="450" t="s">
        <v>481</v>
      </c>
      <c r="G41" s="902"/>
      <c r="H41" s="89"/>
      <c r="I41" s="272"/>
      <c r="J41" s="372"/>
      <c r="K41" s="272"/>
      <c r="L41" s="272"/>
      <c r="M41" s="372"/>
      <c r="N41" s="432">
        <v>1</v>
      </c>
      <c r="O41" s="574"/>
      <c r="P41" s="574"/>
      <c r="Q41" s="574"/>
      <c r="R41" s="574"/>
      <c r="S41" s="574"/>
      <c r="T41" s="574"/>
      <c r="U41" s="574"/>
      <c r="V41" s="574"/>
      <c r="W41" s="574"/>
      <c r="X41" s="799"/>
      <c r="Y41" s="433" t="s">
        <v>1741</v>
      </c>
    </row>
    <row r="42" spans="1:25" ht="35.1" customHeight="1">
      <c r="A42" s="884"/>
      <c r="B42" s="872"/>
      <c r="C42" s="911"/>
      <c r="D42" s="904"/>
      <c r="E42" s="387">
        <v>4</v>
      </c>
      <c r="F42" s="450" t="s">
        <v>482</v>
      </c>
      <c r="G42" s="902"/>
      <c r="H42" s="89"/>
      <c r="I42" s="272"/>
      <c r="J42" s="372"/>
      <c r="K42" s="272"/>
      <c r="L42" s="272"/>
      <c r="M42" s="372"/>
      <c r="N42" s="432"/>
      <c r="O42" s="573"/>
      <c r="P42" s="573"/>
      <c r="Q42" s="573"/>
      <c r="R42" s="573"/>
      <c r="S42" s="573"/>
      <c r="T42" s="573"/>
      <c r="U42" s="573"/>
      <c r="V42" s="573">
        <v>1</v>
      </c>
      <c r="W42" s="574"/>
      <c r="X42" s="799"/>
      <c r="Y42" s="433"/>
    </row>
    <row r="43" spans="1:25" ht="35.1" customHeight="1">
      <c r="A43" s="883"/>
      <c r="B43" s="873"/>
      <c r="C43" s="875"/>
      <c r="D43" s="877"/>
      <c r="E43" s="387">
        <v>5</v>
      </c>
      <c r="F43" s="450" t="s">
        <v>483</v>
      </c>
      <c r="G43" s="903"/>
      <c r="H43" s="384"/>
      <c r="I43" s="272"/>
      <c r="J43" s="373"/>
      <c r="K43" s="272"/>
      <c r="L43" s="272"/>
      <c r="M43" s="373"/>
      <c r="N43" s="432"/>
      <c r="O43" s="573"/>
      <c r="P43" s="573"/>
      <c r="Q43" s="573"/>
      <c r="R43" s="573"/>
      <c r="S43" s="573"/>
      <c r="T43" s="573"/>
      <c r="U43" s="573">
        <v>1</v>
      </c>
      <c r="V43" s="574"/>
      <c r="W43" s="574"/>
      <c r="X43" s="799"/>
      <c r="Y43" s="433"/>
    </row>
    <row r="44" spans="1:25" ht="35.1" customHeight="1">
      <c r="A44" s="882">
        <v>21</v>
      </c>
      <c r="B44" s="871" t="s">
        <v>484</v>
      </c>
      <c r="C44" s="874" t="s">
        <v>456</v>
      </c>
      <c r="D44" s="876" t="s">
        <v>1456</v>
      </c>
      <c r="E44" s="387">
        <v>1</v>
      </c>
      <c r="F44" s="450" t="s">
        <v>2448</v>
      </c>
      <c r="G44" s="901" t="s">
        <v>1841</v>
      </c>
      <c r="H44" s="370"/>
      <c r="I44" s="272"/>
      <c r="J44" s="878">
        <v>323.47000000000003</v>
      </c>
      <c r="K44" s="272"/>
      <c r="L44" s="272"/>
      <c r="M44" s="371" t="s">
        <v>204</v>
      </c>
      <c r="N44" s="432"/>
      <c r="O44" s="573"/>
      <c r="P44" s="573"/>
      <c r="Q44" s="573"/>
      <c r="R44" s="573">
        <v>1</v>
      </c>
      <c r="S44" s="574"/>
      <c r="T44" s="574"/>
      <c r="U44" s="574"/>
      <c r="V44" s="574"/>
      <c r="W44" s="574"/>
      <c r="X44" s="731">
        <v>74.290000000000006</v>
      </c>
      <c r="Y44" s="433"/>
    </row>
    <row r="45" spans="1:25" ht="35.1" customHeight="1">
      <c r="A45" s="884"/>
      <c r="B45" s="872"/>
      <c r="C45" s="911"/>
      <c r="D45" s="904"/>
      <c r="E45" s="387">
        <v>2</v>
      </c>
      <c r="F45" s="450" t="s">
        <v>485</v>
      </c>
      <c r="G45" s="902"/>
      <c r="H45" s="89"/>
      <c r="I45" s="272"/>
      <c r="J45" s="880"/>
      <c r="K45" s="272"/>
      <c r="L45" s="272"/>
      <c r="M45" s="372"/>
      <c r="N45" s="432">
        <v>1</v>
      </c>
      <c r="O45" s="574"/>
      <c r="P45" s="574"/>
      <c r="Q45" s="574"/>
      <c r="R45" s="574"/>
      <c r="S45" s="574"/>
      <c r="T45" s="574"/>
      <c r="U45" s="574"/>
      <c r="V45" s="574"/>
      <c r="W45" s="574"/>
      <c r="X45" s="732"/>
      <c r="Y45" s="433"/>
    </row>
    <row r="46" spans="1:25" ht="35.1" customHeight="1">
      <c r="A46" s="883"/>
      <c r="B46" s="873"/>
      <c r="C46" s="875"/>
      <c r="D46" s="877"/>
      <c r="E46" s="387">
        <v>3</v>
      </c>
      <c r="F46" s="450" t="s">
        <v>486</v>
      </c>
      <c r="G46" s="903"/>
      <c r="H46" s="384"/>
      <c r="I46" s="272"/>
      <c r="J46" s="879"/>
      <c r="K46" s="272"/>
      <c r="L46" s="272"/>
      <c r="M46" s="373"/>
      <c r="N46" s="432"/>
      <c r="O46" s="573"/>
      <c r="P46" s="573"/>
      <c r="Q46" s="573"/>
      <c r="R46" s="573"/>
      <c r="S46" s="573"/>
      <c r="T46" s="573"/>
      <c r="U46" s="573">
        <v>1</v>
      </c>
      <c r="V46" s="574"/>
      <c r="W46" s="574"/>
      <c r="X46" s="733"/>
      <c r="Y46" s="433"/>
    </row>
    <row r="47" spans="1:25" ht="35.1" customHeight="1">
      <c r="A47" s="882">
        <v>22</v>
      </c>
      <c r="B47" s="871" t="s">
        <v>487</v>
      </c>
      <c r="C47" s="874" t="s">
        <v>456</v>
      </c>
      <c r="D47" s="876" t="s">
        <v>1455</v>
      </c>
      <c r="E47" s="387">
        <v>1</v>
      </c>
      <c r="F47" s="450" t="s">
        <v>488</v>
      </c>
      <c r="G47" s="901" t="s">
        <v>1485</v>
      </c>
      <c r="H47" s="370"/>
      <c r="I47" s="272"/>
      <c r="J47" s="878">
        <v>312.97000000000003</v>
      </c>
      <c r="K47" s="272"/>
      <c r="L47" s="272"/>
      <c r="M47" s="371" t="s">
        <v>204</v>
      </c>
      <c r="N47" s="432"/>
      <c r="O47" s="573"/>
      <c r="P47" s="573"/>
      <c r="Q47" s="573"/>
      <c r="R47" s="573"/>
      <c r="S47" s="573"/>
      <c r="T47" s="573"/>
      <c r="U47" s="573"/>
      <c r="V47" s="573">
        <v>1</v>
      </c>
      <c r="W47" s="574"/>
      <c r="X47" s="799">
        <v>143.38999999999999</v>
      </c>
      <c r="Y47" s="433"/>
    </row>
    <row r="48" spans="1:25" ht="35.1" customHeight="1">
      <c r="A48" s="884"/>
      <c r="B48" s="872"/>
      <c r="C48" s="911"/>
      <c r="D48" s="904"/>
      <c r="E48" s="387">
        <v>2</v>
      </c>
      <c r="F48" s="450" t="s">
        <v>489</v>
      </c>
      <c r="G48" s="902"/>
      <c r="H48" s="89"/>
      <c r="I48" s="272"/>
      <c r="J48" s="880"/>
      <c r="K48" s="272"/>
      <c r="L48" s="272"/>
      <c r="M48" s="372"/>
      <c r="N48" s="432"/>
      <c r="O48" s="573"/>
      <c r="P48" s="573"/>
      <c r="Q48" s="573"/>
      <c r="R48" s="573"/>
      <c r="S48" s="573"/>
      <c r="T48" s="573"/>
      <c r="U48" s="573"/>
      <c r="V48" s="573">
        <v>1</v>
      </c>
      <c r="W48" s="574"/>
      <c r="X48" s="799"/>
      <c r="Y48" s="433"/>
    </row>
    <row r="49" spans="1:25" ht="35.1" customHeight="1">
      <c r="A49" s="883"/>
      <c r="B49" s="873"/>
      <c r="C49" s="875"/>
      <c r="D49" s="877"/>
      <c r="E49" s="387">
        <v>3</v>
      </c>
      <c r="F49" s="450" t="s">
        <v>490</v>
      </c>
      <c r="G49" s="903"/>
      <c r="H49" s="384"/>
      <c r="I49" s="272"/>
      <c r="J49" s="879"/>
      <c r="K49" s="272"/>
      <c r="L49" s="272"/>
      <c r="M49" s="373"/>
      <c r="N49" s="432">
        <v>1</v>
      </c>
      <c r="O49" s="577"/>
      <c r="P49" s="574"/>
      <c r="Q49" s="574"/>
      <c r="R49" s="574"/>
      <c r="S49" s="574"/>
      <c r="T49" s="574"/>
      <c r="U49" s="574"/>
      <c r="V49" s="574"/>
      <c r="W49" s="574"/>
      <c r="X49" s="799"/>
      <c r="Y49" s="433" t="s">
        <v>1741</v>
      </c>
    </row>
    <row r="50" spans="1:25" ht="35.1" customHeight="1">
      <c r="A50" s="326">
        <v>23</v>
      </c>
      <c r="B50" s="434" t="s">
        <v>2348</v>
      </c>
      <c r="C50" s="874" t="s">
        <v>456</v>
      </c>
      <c r="D50" s="876" t="s">
        <v>1454</v>
      </c>
      <c r="E50" s="387">
        <v>1</v>
      </c>
      <c r="F50" s="450" t="s">
        <v>491</v>
      </c>
      <c r="G50" s="567" t="s">
        <v>2347</v>
      </c>
      <c r="H50" s="370"/>
      <c r="I50" s="272"/>
      <c r="J50" s="878">
        <v>209.47</v>
      </c>
      <c r="K50" s="272"/>
      <c r="L50" s="272"/>
      <c r="M50" s="371" t="s">
        <v>204</v>
      </c>
      <c r="N50" s="432"/>
      <c r="O50" s="573"/>
      <c r="P50" s="573">
        <v>1</v>
      </c>
      <c r="Q50" s="574"/>
      <c r="R50" s="574"/>
      <c r="S50" s="574"/>
      <c r="T50" s="574"/>
      <c r="U50" s="574"/>
      <c r="V50" s="574"/>
      <c r="W50" s="574"/>
      <c r="X50" s="1"/>
      <c r="Y50" s="433"/>
    </row>
    <row r="51" spans="1:25" ht="35.1" customHeight="1">
      <c r="A51" s="326">
        <v>24</v>
      </c>
      <c r="B51" s="434" t="s">
        <v>2349</v>
      </c>
      <c r="C51" s="875"/>
      <c r="D51" s="877"/>
      <c r="E51" s="387">
        <v>1</v>
      </c>
      <c r="F51" s="450" t="s">
        <v>492</v>
      </c>
      <c r="G51" s="569" t="s">
        <v>1743</v>
      </c>
      <c r="H51" s="384"/>
      <c r="I51" s="272"/>
      <c r="J51" s="879"/>
      <c r="K51" s="272"/>
      <c r="L51" s="272"/>
      <c r="M51" s="373"/>
      <c r="N51" s="432"/>
      <c r="O51" s="574"/>
      <c r="P51" s="574"/>
      <c r="Q51" s="574"/>
      <c r="R51" s="574"/>
      <c r="S51" s="574"/>
      <c r="T51" s="574"/>
      <c r="U51" s="574"/>
      <c r="V51" s="574"/>
      <c r="W51" s="574"/>
      <c r="X51" s="1"/>
      <c r="Y51" s="433"/>
    </row>
    <row r="52" spans="1:25" ht="35.1" customHeight="1">
      <c r="A52" s="882">
        <v>25</v>
      </c>
      <c r="B52" s="871" t="s">
        <v>493</v>
      </c>
      <c r="C52" s="874" t="s">
        <v>456</v>
      </c>
      <c r="D52" s="876" t="s">
        <v>1453</v>
      </c>
      <c r="E52" s="387">
        <v>1</v>
      </c>
      <c r="F52" s="450" t="s">
        <v>494</v>
      </c>
      <c r="G52" s="901" t="s">
        <v>1486</v>
      </c>
      <c r="H52" s="370"/>
      <c r="I52" s="272"/>
      <c r="J52" s="878">
        <v>320.87</v>
      </c>
      <c r="K52" s="272"/>
      <c r="L52" s="272"/>
      <c r="M52" s="878" t="s">
        <v>204</v>
      </c>
      <c r="N52" s="432"/>
      <c r="O52" s="573">
        <v>1</v>
      </c>
      <c r="P52" s="574"/>
      <c r="Q52" s="574"/>
      <c r="R52" s="574"/>
      <c r="S52" s="574"/>
      <c r="T52" s="574"/>
      <c r="U52" s="574"/>
      <c r="V52" s="574"/>
      <c r="W52" s="574"/>
      <c r="X52" s="799">
        <v>195.86</v>
      </c>
      <c r="Y52" s="433"/>
    </row>
    <row r="53" spans="1:25" ht="35.1" customHeight="1">
      <c r="A53" s="884"/>
      <c r="B53" s="872"/>
      <c r="C53" s="911"/>
      <c r="D53" s="904"/>
      <c r="E53" s="387">
        <v>2</v>
      </c>
      <c r="F53" s="450" t="s">
        <v>495</v>
      </c>
      <c r="G53" s="902"/>
      <c r="H53" s="89"/>
      <c r="I53" s="272"/>
      <c r="J53" s="880"/>
      <c r="K53" s="272"/>
      <c r="L53" s="272"/>
      <c r="M53" s="880"/>
      <c r="N53" s="432"/>
      <c r="O53" s="573"/>
      <c r="P53" s="573"/>
      <c r="Q53" s="573"/>
      <c r="R53" s="573"/>
      <c r="S53" s="573"/>
      <c r="T53" s="573"/>
      <c r="U53" s="573"/>
      <c r="V53" s="573"/>
      <c r="W53" s="573">
        <v>1</v>
      </c>
      <c r="X53" s="799"/>
      <c r="Y53" s="433"/>
    </row>
    <row r="54" spans="1:25" ht="35.1" customHeight="1">
      <c r="A54" s="883"/>
      <c r="B54" s="873"/>
      <c r="C54" s="875"/>
      <c r="D54" s="877"/>
      <c r="E54" s="387">
        <v>3</v>
      </c>
      <c r="F54" s="450" t="s">
        <v>496</v>
      </c>
      <c r="G54" s="903"/>
      <c r="H54" s="384"/>
      <c r="I54" s="272"/>
      <c r="J54" s="879"/>
      <c r="K54" s="272"/>
      <c r="L54" s="272"/>
      <c r="M54" s="879"/>
      <c r="N54" s="432"/>
      <c r="O54" s="573"/>
      <c r="P54" s="573"/>
      <c r="Q54" s="573"/>
      <c r="R54" s="573"/>
      <c r="S54" s="573"/>
      <c r="T54" s="573"/>
      <c r="U54" s="573"/>
      <c r="V54" s="573"/>
      <c r="W54" s="573">
        <v>1</v>
      </c>
      <c r="X54" s="799"/>
      <c r="Y54" s="433"/>
    </row>
    <row r="55" spans="1:25" ht="35.1" customHeight="1">
      <c r="A55" s="882">
        <v>26</v>
      </c>
      <c r="B55" s="871" t="s">
        <v>497</v>
      </c>
      <c r="C55" s="874" t="s">
        <v>498</v>
      </c>
      <c r="D55" s="908" t="s">
        <v>1452</v>
      </c>
      <c r="E55" s="387">
        <v>1</v>
      </c>
      <c r="F55" s="450" t="s">
        <v>499</v>
      </c>
      <c r="G55" s="901" t="s">
        <v>1492</v>
      </c>
      <c r="H55" s="370"/>
      <c r="I55" s="272"/>
      <c r="J55" s="878">
        <v>206.21</v>
      </c>
      <c r="K55" s="272"/>
      <c r="L55" s="272"/>
      <c r="M55" s="878" t="s">
        <v>204</v>
      </c>
      <c r="N55" s="432">
        <v>1</v>
      </c>
      <c r="O55" s="574"/>
      <c r="P55" s="574"/>
      <c r="Q55" s="574"/>
      <c r="R55" s="574"/>
      <c r="S55" s="574"/>
      <c r="T55" s="574"/>
      <c r="U55" s="574"/>
      <c r="V55" s="574"/>
      <c r="W55" s="574"/>
      <c r="X55" s="1"/>
      <c r="Y55" s="433"/>
    </row>
    <row r="56" spans="1:25" ht="35.1" customHeight="1">
      <c r="A56" s="883"/>
      <c r="B56" s="873"/>
      <c r="C56" s="875"/>
      <c r="D56" s="909"/>
      <c r="E56" s="387">
        <v>2</v>
      </c>
      <c r="F56" s="450" t="s">
        <v>500</v>
      </c>
      <c r="G56" s="903"/>
      <c r="H56" s="384"/>
      <c r="I56" s="272"/>
      <c r="J56" s="879"/>
      <c r="K56" s="272"/>
      <c r="L56" s="272"/>
      <c r="M56" s="879"/>
      <c r="N56" s="432">
        <v>1</v>
      </c>
      <c r="O56" s="574"/>
      <c r="P56" s="574"/>
      <c r="Q56" s="574"/>
      <c r="R56" s="574"/>
      <c r="S56" s="574"/>
      <c r="T56" s="574"/>
      <c r="U56" s="574"/>
      <c r="V56" s="574"/>
      <c r="W56" s="574"/>
      <c r="X56" s="1"/>
      <c r="Y56" s="433"/>
    </row>
    <row r="57" spans="1:25" ht="35.1" customHeight="1">
      <c r="A57" s="882">
        <v>27</v>
      </c>
      <c r="B57" s="871" t="s">
        <v>501</v>
      </c>
      <c r="C57" s="874" t="s">
        <v>498</v>
      </c>
      <c r="D57" s="908" t="s">
        <v>1451</v>
      </c>
      <c r="E57" s="387">
        <v>1</v>
      </c>
      <c r="F57" s="450" t="s">
        <v>502</v>
      </c>
      <c r="G57" s="901" t="s">
        <v>1493</v>
      </c>
      <c r="H57" s="370"/>
      <c r="I57" s="272"/>
      <c r="J57" s="878">
        <v>311.02999999999997</v>
      </c>
      <c r="K57" s="272"/>
      <c r="L57" s="272"/>
      <c r="M57" s="878" t="s">
        <v>204</v>
      </c>
      <c r="N57" s="432"/>
      <c r="O57" s="573"/>
      <c r="P57" s="573"/>
      <c r="Q57" s="573"/>
      <c r="R57" s="573">
        <v>1</v>
      </c>
      <c r="S57" s="574"/>
      <c r="T57" s="574"/>
      <c r="U57" s="574"/>
      <c r="V57" s="574"/>
      <c r="W57" s="574"/>
      <c r="X57" s="799">
        <v>98.02</v>
      </c>
      <c r="Y57" s="433"/>
    </row>
    <row r="58" spans="1:25" ht="35.1" customHeight="1">
      <c r="A58" s="884"/>
      <c r="B58" s="872"/>
      <c r="C58" s="911"/>
      <c r="D58" s="910"/>
      <c r="E58" s="387">
        <v>2</v>
      </c>
      <c r="F58" s="450" t="s">
        <v>503</v>
      </c>
      <c r="G58" s="902"/>
      <c r="H58" s="89"/>
      <c r="I58" s="272"/>
      <c r="J58" s="880"/>
      <c r="K58" s="272"/>
      <c r="L58" s="272"/>
      <c r="M58" s="880"/>
      <c r="N58" s="432"/>
      <c r="O58" s="573"/>
      <c r="P58" s="573"/>
      <c r="Q58" s="573"/>
      <c r="R58" s="573">
        <v>1</v>
      </c>
      <c r="S58" s="574"/>
      <c r="T58" s="574"/>
      <c r="U58" s="574"/>
      <c r="V58" s="574"/>
      <c r="W58" s="574"/>
      <c r="X58" s="799"/>
      <c r="Y58" s="433"/>
    </row>
    <row r="59" spans="1:25" ht="35.1" customHeight="1">
      <c r="A59" s="883"/>
      <c r="B59" s="873"/>
      <c r="C59" s="875"/>
      <c r="D59" s="909"/>
      <c r="E59" s="387">
        <v>3</v>
      </c>
      <c r="F59" s="450" t="s">
        <v>504</v>
      </c>
      <c r="G59" s="903"/>
      <c r="H59" s="384"/>
      <c r="I59" s="272"/>
      <c r="J59" s="879"/>
      <c r="K59" s="272"/>
      <c r="L59" s="272"/>
      <c r="M59" s="879"/>
      <c r="N59" s="432"/>
      <c r="O59" s="573"/>
      <c r="P59" s="573"/>
      <c r="Q59" s="573"/>
      <c r="R59" s="573"/>
      <c r="S59" s="573"/>
      <c r="T59" s="573"/>
      <c r="U59" s="573">
        <v>1</v>
      </c>
      <c r="V59" s="574"/>
      <c r="W59" s="574"/>
      <c r="X59" s="799"/>
      <c r="Y59" s="433"/>
    </row>
    <row r="60" spans="1:25" ht="35.1" customHeight="1">
      <c r="A60" s="326">
        <v>28</v>
      </c>
      <c r="B60" s="430" t="s">
        <v>2351</v>
      </c>
      <c r="C60" s="874" t="s">
        <v>498</v>
      </c>
      <c r="D60" s="908" t="s">
        <v>1450</v>
      </c>
      <c r="E60" s="387">
        <v>1</v>
      </c>
      <c r="F60" s="450" t="s">
        <v>505</v>
      </c>
      <c r="G60" s="567" t="s">
        <v>2350</v>
      </c>
      <c r="H60" s="370"/>
      <c r="I60" s="272"/>
      <c r="J60" s="371">
        <v>206.35</v>
      </c>
      <c r="K60" s="272"/>
      <c r="L60" s="272">
        <v>1</v>
      </c>
      <c r="M60" s="371" t="s">
        <v>204</v>
      </c>
      <c r="N60" s="432">
        <v>1</v>
      </c>
      <c r="O60" s="574"/>
      <c r="P60" s="574"/>
      <c r="Q60" s="574"/>
      <c r="R60" s="574"/>
      <c r="S60" s="574"/>
      <c r="T60" s="574"/>
      <c r="U60" s="574"/>
      <c r="V60" s="574"/>
      <c r="W60" s="574"/>
      <c r="X60" s="1"/>
      <c r="Y60" s="433"/>
    </row>
    <row r="61" spans="1:25" ht="35.1" customHeight="1">
      <c r="A61" s="326">
        <v>29</v>
      </c>
      <c r="B61" s="430" t="s">
        <v>2352</v>
      </c>
      <c r="C61" s="875"/>
      <c r="D61" s="909"/>
      <c r="E61" s="387">
        <v>1</v>
      </c>
      <c r="F61" s="450" t="s">
        <v>506</v>
      </c>
      <c r="G61" s="567" t="s">
        <v>1743</v>
      </c>
      <c r="H61" s="384"/>
      <c r="I61" s="272"/>
      <c r="J61" s="373"/>
      <c r="K61" s="272"/>
      <c r="L61" s="272"/>
      <c r="M61" s="373"/>
      <c r="N61" s="432"/>
      <c r="O61" s="574"/>
      <c r="P61" s="574"/>
      <c r="Q61" s="574"/>
      <c r="R61" s="574"/>
      <c r="S61" s="574"/>
      <c r="T61" s="574"/>
      <c r="U61" s="574"/>
      <c r="V61" s="574"/>
      <c r="W61" s="574"/>
      <c r="X61" s="1"/>
      <c r="Y61" s="433"/>
    </row>
    <row r="62" spans="1:25" ht="35.1" customHeight="1">
      <c r="A62" s="882">
        <v>30</v>
      </c>
      <c r="B62" s="871" t="s">
        <v>507</v>
      </c>
      <c r="C62" s="874" t="s">
        <v>498</v>
      </c>
      <c r="D62" s="908" t="s">
        <v>1450</v>
      </c>
      <c r="E62" s="387">
        <v>1</v>
      </c>
      <c r="F62" s="450" t="s">
        <v>508</v>
      </c>
      <c r="G62" s="901" t="s">
        <v>1494</v>
      </c>
      <c r="H62" s="370"/>
      <c r="I62" s="272"/>
      <c r="J62" s="878">
        <v>206.92</v>
      </c>
      <c r="K62" s="272"/>
      <c r="L62" s="272">
        <v>1</v>
      </c>
      <c r="M62" s="878" t="s">
        <v>204</v>
      </c>
      <c r="N62" s="432">
        <v>1</v>
      </c>
      <c r="O62" s="574"/>
      <c r="P62" s="574"/>
      <c r="Q62" s="577"/>
      <c r="R62" s="574"/>
      <c r="S62" s="574"/>
      <c r="T62" s="574"/>
      <c r="U62" s="574"/>
      <c r="V62" s="574"/>
      <c r="W62" s="574"/>
      <c r="X62" s="799">
        <v>13.06</v>
      </c>
      <c r="Y62" s="433"/>
    </row>
    <row r="63" spans="1:25" ht="35.1" customHeight="1">
      <c r="A63" s="883"/>
      <c r="B63" s="873"/>
      <c r="C63" s="875"/>
      <c r="D63" s="909"/>
      <c r="E63" s="387">
        <v>2</v>
      </c>
      <c r="F63" s="450" t="s">
        <v>509</v>
      </c>
      <c r="G63" s="903"/>
      <c r="H63" s="384"/>
      <c r="I63" s="272"/>
      <c r="J63" s="879"/>
      <c r="K63" s="272"/>
      <c r="L63" s="272"/>
      <c r="M63" s="879"/>
      <c r="N63" s="432"/>
      <c r="O63" s="573"/>
      <c r="P63" s="573"/>
      <c r="Q63" s="573">
        <v>1</v>
      </c>
      <c r="R63" s="574"/>
      <c r="S63" s="574"/>
      <c r="T63" s="574"/>
      <c r="U63" s="574"/>
      <c r="V63" s="574"/>
      <c r="W63" s="574"/>
      <c r="X63" s="799"/>
      <c r="Y63" s="433"/>
    </row>
    <row r="64" spans="1:25" ht="35.1" customHeight="1">
      <c r="A64" s="326">
        <v>31</v>
      </c>
      <c r="B64" s="430" t="s">
        <v>510</v>
      </c>
      <c r="C64" s="387" t="s">
        <v>498</v>
      </c>
      <c r="D64" s="457" t="s">
        <v>498</v>
      </c>
      <c r="E64" s="387">
        <v>1</v>
      </c>
      <c r="F64" s="450" t="s">
        <v>511</v>
      </c>
      <c r="G64" s="444" t="s">
        <v>1794</v>
      </c>
      <c r="H64" s="358"/>
      <c r="I64" s="272"/>
      <c r="J64" s="325">
        <v>102.53</v>
      </c>
      <c r="K64" s="272"/>
      <c r="L64" s="272"/>
      <c r="M64" s="431" t="s">
        <v>204</v>
      </c>
      <c r="N64" s="432"/>
      <c r="O64" s="573"/>
      <c r="P64" s="573"/>
      <c r="Q64" s="573"/>
      <c r="R64" s="573"/>
      <c r="S64" s="573"/>
      <c r="T64" s="573"/>
      <c r="U64" s="573"/>
      <c r="V64" s="573">
        <v>1</v>
      </c>
      <c r="W64" s="574"/>
      <c r="X64" s="592">
        <v>62</v>
      </c>
      <c r="Y64" s="433"/>
    </row>
    <row r="65" spans="1:25" s="11" customFormat="1" ht="35.1" customHeight="1">
      <c r="A65" s="882">
        <v>32</v>
      </c>
      <c r="B65" s="871" t="s">
        <v>512</v>
      </c>
      <c r="C65" s="874" t="s">
        <v>513</v>
      </c>
      <c r="D65" s="905" t="s">
        <v>1449</v>
      </c>
      <c r="E65" s="387">
        <v>1</v>
      </c>
      <c r="F65" s="450" t="s">
        <v>514</v>
      </c>
      <c r="G65" s="901" t="s">
        <v>1487</v>
      </c>
      <c r="H65" s="360"/>
      <c r="I65" s="337"/>
      <c r="J65" s="878">
        <v>417.75</v>
      </c>
      <c r="K65" s="337"/>
      <c r="L65" s="337">
        <v>1</v>
      </c>
      <c r="M65" s="878" t="s">
        <v>204</v>
      </c>
      <c r="N65" s="428">
        <v>1</v>
      </c>
      <c r="O65" s="571"/>
      <c r="P65" s="571"/>
      <c r="Q65" s="571"/>
      <c r="R65" s="571"/>
      <c r="S65" s="571"/>
      <c r="T65" s="571"/>
      <c r="U65" s="571"/>
      <c r="V65" s="571"/>
      <c r="W65" s="571"/>
      <c r="X65" s="731">
        <v>22.22</v>
      </c>
      <c r="Y65" s="429"/>
    </row>
    <row r="66" spans="1:25" s="11" customFormat="1" ht="35.1" customHeight="1">
      <c r="A66" s="884"/>
      <c r="B66" s="872"/>
      <c r="C66" s="911"/>
      <c r="D66" s="906"/>
      <c r="E66" s="387">
        <v>2</v>
      </c>
      <c r="F66" s="450" t="s">
        <v>515</v>
      </c>
      <c r="G66" s="902"/>
      <c r="H66" s="362"/>
      <c r="I66" s="337"/>
      <c r="J66" s="880"/>
      <c r="K66" s="337"/>
      <c r="L66" s="337">
        <v>1</v>
      </c>
      <c r="M66" s="880"/>
      <c r="N66" s="428">
        <v>1</v>
      </c>
      <c r="O66" s="571"/>
      <c r="P66" s="571"/>
      <c r="Q66" s="571"/>
      <c r="R66" s="571"/>
      <c r="S66" s="571"/>
      <c r="T66" s="571"/>
      <c r="U66" s="571"/>
      <c r="V66" s="571"/>
      <c r="W66" s="571"/>
      <c r="X66" s="732"/>
      <c r="Y66" s="429"/>
    </row>
    <row r="67" spans="1:25" s="11" customFormat="1" ht="35.1" customHeight="1">
      <c r="A67" s="884"/>
      <c r="B67" s="872"/>
      <c r="C67" s="911"/>
      <c r="D67" s="906"/>
      <c r="E67" s="387">
        <v>3</v>
      </c>
      <c r="F67" s="450" t="s">
        <v>516</v>
      </c>
      <c r="G67" s="902"/>
      <c r="H67" s="362"/>
      <c r="I67" s="337"/>
      <c r="J67" s="880"/>
      <c r="K67" s="337"/>
      <c r="L67" s="337">
        <v>1</v>
      </c>
      <c r="M67" s="880"/>
      <c r="N67" s="428">
        <v>1</v>
      </c>
      <c r="O67" s="571"/>
      <c r="P67" s="571"/>
      <c r="Q67" s="571"/>
      <c r="R67" s="571"/>
      <c r="S67" s="571"/>
      <c r="T67" s="571"/>
      <c r="U67" s="571"/>
      <c r="V67" s="571"/>
      <c r="W67" s="571"/>
      <c r="X67" s="732"/>
      <c r="Y67" s="429"/>
    </row>
    <row r="68" spans="1:25" s="11" customFormat="1" ht="35.1" customHeight="1">
      <c r="A68" s="883"/>
      <c r="B68" s="873"/>
      <c r="C68" s="875"/>
      <c r="D68" s="907"/>
      <c r="E68" s="387">
        <v>4</v>
      </c>
      <c r="F68" s="450" t="s">
        <v>517</v>
      </c>
      <c r="G68" s="903"/>
      <c r="H68" s="361"/>
      <c r="I68" s="337"/>
      <c r="J68" s="879"/>
      <c r="K68" s="337"/>
      <c r="L68" s="337"/>
      <c r="M68" s="879"/>
      <c r="N68" s="428"/>
      <c r="O68" s="572"/>
      <c r="P68" s="572"/>
      <c r="Q68" s="572"/>
      <c r="R68" s="572"/>
      <c r="S68" s="572">
        <v>1</v>
      </c>
      <c r="T68" s="571"/>
      <c r="U68" s="571"/>
      <c r="V68" s="571"/>
      <c r="W68" s="571"/>
      <c r="X68" s="733"/>
      <c r="Y68" s="429"/>
    </row>
    <row r="69" spans="1:25" ht="35.1" customHeight="1">
      <c r="A69" s="882">
        <v>33</v>
      </c>
      <c r="B69" s="871" t="s">
        <v>518</v>
      </c>
      <c r="C69" s="874" t="s">
        <v>513</v>
      </c>
      <c r="D69" s="905" t="s">
        <v>1448</v>
      </c>
      <c r="E69" s="387">
        <v>1</v>
      </c>
      <c r="F69" s="450" t="s">
        <v>519</v>
      </c>
      <c r="G69" s="901" t="s">
        <v>1495</v>
      </c>
      <c r="H69" s="370"/>
      <c r="I69" s="272"/>
      <c r="J69" s="878">
        <v>317.07</v>
      </c>
      <c r="K69" s="272"/>
      <c r="L69" s="272"/>
      <c r="M69" s="878" t="s">
        <v>204</v>
      </c>
      <c r="N69" s="432"/>
      <c r="O69" s="572"/>
      <c r="P69" s="572"/>
      <c r="Q69" s="572"/>
      <c r="R69" s="572"/>
      <c r="S69" s="573">
        <v>1</v>
      </c>
      <c r="T69" s="574"/>
      <c r="U69" s="574"/>
      <c r="V69" s="574"/>
      <c r="W69" s="574"/>
      <c r="X69" s="799">
        <v>52.34</v>
      </c>
      <c r="Y69" s="433"/>
    </row>
    <row r="70" spans="1:25" ht="35.1" customHeight="1">
      <c r="A70" s="884"/>
      <c r="B70" s="872"/>
      <c r="C70" s="911"/>
      <c r="D70" s="906"/>
      <c r="E70" s="387">
        <v>2</v>
      </c>
      <c r="F70" s="450" t="s">
        <v>520</v>
      </c>
      <c r="G70" s="902"/>
      <c r="H70" s="89"/>
      <c r="I70" s="272"/>
      <c r="J70" s="880"/>
      <c r="K70" s="272"/>
      <c r="L70" s="272"/>
      <c r="M70" s="880"/>
      <c r="N70" s="432"/>
      <c r="O70" s="573"/>
      <c r="P70" s="573"/>
      <c r="Q70" s="573"/>
      <c r="R70" s="573"/>
      <c r="S70" s="573">
        <v>1</v>
      </c>
      <c r="T70" s="574"/>
      <c r="U70" s="574"/>
      <c r="V70" s="574"/>
      <c r="W70" s="574"/>
      <c r="X70" s="799"/>
      <c r="Y70" s="433"/>
    </row>
    <row r="71" spans="1:25" ht="35.1" customHeight="1">
      <c r="A71" s="883"/>
      <c r="B71" s="873"/>
      <c r="C71" s="875"/>
      <c r="D71" s="907"/>
      <c r="E71" s="387">
        <v>3</v>
      </c>
      <c r="F71" s="450" t="s">
        <v>521</v>
      </c>
      <c r="G71" s="903"/>
      <c r="H71" s="384"/>
      <c r="I71" s="272"/>
      <c r="J71" s="879"/>
      <c r="K71" s="272"/>
      <c r="L71" s="272"/>
      <c r="M71" s="879"/>
      <c r="N71" s="432"/>
      <c r="O71" s="573"/>
      <c r="P71" s="573"/>
      <c r="Q71" s="573"/>
      <c r="R71" s="573"/>
      <c r="S71" s="573">
        <v>1</v>
      </c>
      <c r="T71" s="574"/>
      <c r="U71" s="574"/>
      <c r="V71" s="574"/>
      <c r="W71" s="574"/>
      <c r="X71" s="799"/>
      <c r="Y71" s="433"/>
    </row>
    <row r="72" spans="1:25" ht="35.1" customHeight="1">
      <c r="A72" s="882">
        <v>34</v>
      </c>
      <c r="B72" s="871" t="s">
        <v>522</v>
      </c>
      <c r="C72" s="874" t="s">
        <v>513</v>
      </c>
      <c r="D72" s="905" t="s">
        <v>1447</v>
      </c>
      <c r="E72" s="387">
        <v>1</v>
      </c>
      <c r="F72" s="450" t="s">
        <v>523</v>
      </c>
      <c r="G72" s="898" t="s">
        <v>1488</v>
      </c>
      <c r="H72" s="370"/>
      <c r="I72" s="272"/>
      <c r="J72" s="878">
        <v>208.66</v>
      </c>
      <c r="K72" s="272"/>
      <c r="L72" s="272"/>
      <c r="M72" s="371" t="s">
        <v>204</v>
      </c>
      <c r="N72" s="432">
        <v>1</v>
      </c>
      <c r="O72" s="574"/>
      <c r="P72" s="574"/>
      <c r="Q72" s="574"/>
      <c r="R72" s="574"/>
      <c r="S72" s="574"/>
      <c r="T72" s="574"/>
      <c r="U72" s="574"/>
      <c r="V72" s="574"/>
      <c r="W72" s="574"/>
      <c r="X72" s="731">
        <v>14.77</v>
      </c>
      <c r="Y72" s="433"/>
    </row>
    <row r="73" spans="1:25" ht="35.1" customHeight="1">
      <c r="A73" s="883"/>
      <c r="B73" s="873"/>
      <c r="C73" s="875"/>
      <c r="D73" s="907"/>
      <c r="E73" s="387">
        <v>2</v>
      </c>
      <c r="F73" s="450" t="s">
        <v>524</v>
      </c>
      <c r="G73" s="900"/>
      <c r="H73" s="384"/>
      <c r="I73" s="272"/>
      <c r="J73" s="879"/>
      <c r="K73" s="272"/>
      <c r="L73" s="272"/>
      <c r="M73" s="373"/>
      <c r="N73" s="432"/>
      <c r="O73" s="573"/>
      <c r="P73" s="573"/>
      <c r="Q73" s="573"/>
      <c r="R73" s="573">
        <v>1</v>
      </c>
      <c r="S73" s="574"/>
      <c r="T73" s="574"/>
      <c r="U73" s="574"/>
      <c r="V73" s="574"/>
      <c r="W73" s="574"/>
      <c r="X73" s="733"/>
      <c r="Y73" s="433"/>
    </row>
    <row r="74" spans="1:25" ht="35.1" customHeight="1">
      <c r="A74" s="882">
        <v>35</v>
      </c>
      <c r="B74" s="871" t="s">
        <v>525</v>
      </c>
      <c r="C74" s="874" t="s">
        <v>513</v>
      </c>
      <c r="D74" s="905" t="s">
        <v>1446</v>
      </c>
      <c r="E74" s="387">
        <v>1</v>
      </c>
      <c r="F74" s="450" t="s">
        <v>526</v>
      </c>
      <c r="G74" s="901" t="s">
        <v>1416</v>
      </c>
      <c r="H74" s="370"/>
      <c r="I74" s="272"/>
      <c r="J74" s="878">
        <v>208.47</v>
      </c>
      <c r="K74" s="272"/>
      <c r="L74" s="272"/>
      <c r="M74" s="371" t="s">
        <v>204</v>
      </c>
      <c r="N74" s="432"/>
      <c r="O74" s="573"/>
      <c r="P74" s="573"/>
      <c r="Q74" s="573"/>
      <c r="R74" s="573"/>
      <c r="S74" s="573">
        <v>1</v>
      </c>
      <c r="T74" s="574"/>
      <c r="U74" s="574"/>
      <c r="V74" s="574"/>
      <c r="W74" s="574"/>
      <c r="X74" s="799">
        <v>76.36</v>
      </c>
      <c r="Y74" s="433"/>
    </row>
    <row r="75" spans="1:25" ht="35.1" customHeight="1">
      <c r="A75" s="883"/>
      <c r="B75" s="873"/>
      <c r="C75" s="875"/>
      <c r="D75" s="907"/>
      <c r="E75" s="387">
        <v>2</v>
      </c>
      <c r="F75" s="450" t="s">
        <v>527</v>
      </c>
      <c r="G75" s="903"/>
      <c r="H75" s="384"/>
      <c r="I75" s="272"/>
      <c r="J75" s="879"/>
      <c r="K75" s="272"/>
      <c r="L75" s="272"/>
      <c r="M75" s="373"/>
      <c r="N75" s="432"/>
      <c r="O75" s="573"/>
      <c r="P75" s="573"/>
      <c r="Q75" s="573"/>
      <c r="R75" s="573"/>
      <c r="S75" s="573">
        <v>1</v>
      </c>
      <c r="T75" s="574"/>
      <c r="U75" s="574"/>
      <c r="V75" s="574"/>
      <c r="W75" s="574"/>
      <c r="X75" s="799"/>
      <c r="Y75" s="433"/>
    </row>
    <row r="76" spans="1:25" ht="35.1" customHeight="1">
      <c r="A76" s="882">
        <v>36</v>
      </c>
      <c r="B76" s="871" t="s">
        <v>528</v>
      </c>
      <c r="C76" s="874" t="s">
        <v>513</v>
      </c>
      <c r="D76" s="905" t="s">
        <v>1445</v>
      </c>
      <c r="E76" s="387">
        <v>1</v>
      </c>
      <c r="F76" s="450" t="s">
        <v>529</v>
      </c>
      <c r="G76" s="901" t="s">
        <v>1487</v>
      </c>
      <c r="H76" s="370"/>
      <c r="I76" s="272"/>
      <c r="J76" s="878">
        <v>873.92</v>
      </c>
      <c r="K76" s="272"/>
      <c r="L76" s="272"/>
      <c r="M76" s="371" t="s">
        <v>204</v>
      </c>
      <c r="N76" s="432"/>
      <c r="O76" s="573"/>
      <c r="P76" s="573"/>
      <c r="Q76" s="573">
        <v>1</v>
      </c>
      <c r="R76" s="574"/>
      <c r="S76" s="574"/>
      <c r="T76" s="574"/>
      <c r="U76" s="574"/>
      <c r="V76" s="574"/>
      <c r="W76" s="574"/>
      <c r="X76" s="731">
        <v>140.31</v>
      </c>
      <c r="Y76" s="433"/>
    </row>
    <row r="77" spans="1:25" ht="35.1" customHeight="1">
      <c r="A77" s="884"/>
      <c r="B77" s="872"/>
      <c r="C77" s="911"/>
      <c r="D77" s="906"/>
      <c r="E77" s="387">
        <v>2</v>
      </c>
      <c r="F77" s="450" t="s">
        <v>530</v>
      </c>
      <c r="G77" s="902"/>
      <c r="H77" s="89"/>
      <c r="I77" s="272"/>
      <c r="J77" s="880"/>
      <c r="K77" s="272"/>
      <c r="L77" s="272"/>
      <c r="M77" s="372"/>
      <c r="N77" s="432">
        <v>1</v>
      </c>
      <c r="O77" s="574"/>
      <c r="P77" s="574"/>
      <c r="Q77" s="574"/>
      <c r="R77" s="574"/>
      <c r="S77" s="574"/>
      <c r="T77" s="574"/>
      <c r="U77" s="574"/>
      <c r="V77" s="574"/>
      <c r="W77" s="574"/>
      <c r="X77" s="732"/>
      <c r="Y77" s="433"/>
    </row>
    <row r="78" spans="1:25" ht="35.1" customHeight="1">
      <c r="A78" s="884"/>
      <c r="B78" s="872"/>
      <c r="C78" s="911"/>
      <c r="D78" s="906"/>
      <c r="E78" s="387">
        <v>3</v>
      </c>
      <c r="F78" s="450" t="s">
        <v>531</v>
      </c>
      <c r="G78" s="902"/>
      <c r="H78" s="89"/>
      <c r="I78" s="272"/>
      <c r="J78" s="880"/>
      <c r="K78" s="272"/>
      <c r="L78" s="272"/>
      <c r="M78" s="372"/>
      <c r="N78" s="432"/>
      <c r="O78" s="573"/>
      <c r="P78" s="573"/>
      <c r="Q78" s="573"/>
      <c r="R78" s="573"/>
      <c r="S78" s="573">
        <v>1</v>
      </c>
      <c r="T78" s="574"/>
      <c r="U78" s="574"/>
      <c r="V78" s="574"/>
      <c r="W78" s="574"/>
      <c r="X78" s="732"/>
      <c r="Y78" s="433"/>
    </row>
    <row r="79" spans="1:25" ht="35.1" customHeight="1">
      <c r="A79" s="884"/>
      <c r="B79" s="872"/>
      <c r="C79" s="911"/>
      <c r="D79" s="906"/>
      <c r="E79" s="387">
        <v>4</v>
      </c>
      <c r="F79" s="450" t="s">
        <v>532</v>
      </c>
      <c r="G79" s="902"/>
      <c r="H79" s="89"/>
      <c r="I79" s="272"/>
      <c r="J79" s="880"/>
      <c r="K79" s="272"/>
      <c r="L79" s="272"/>
      <c r="M79" s="372"/>
      <c r="N79" s="432"/>
      <c r="O79" s="573"/>
      <c r="P79" s="573"/>
      <c r="Q79" s="573"/>
      <c r="R79" s="573"/>
      <c r="S79" s="573"/>
      <c r="T79" s="573">
        <v>1</v>
      </c>
      <c r="U79" s="574"/>
      <c r="V79" s="574"/>
      <c r="W79" s="574"/>
      <c r="X79" s="732"/>
      <c r="Y79" s="433"/>
    </row>
    <row r="80" spans="1:25" ht="35.1" customHeight="1">
      <c r="A80" s="884"/>
      <c r="B80" s="872"/>
      <c r="C80" s="911"/>
      <c r="D80" s="906"/>
      <c r="E80" s="387">
        <v>5</v>
      </c>
      <c r="F80" s="450" t="s">
        <v>533</v>
      </c>
      <c r="G80" s="902"/>
      <c r="H80" s="89"/>
      <c r="I80" s="272"/>
      <c r="J80" s="880"/>
      <c r="K80" s="272"/>
      <c r="L80" s="272"/>
      <c r="M80" s="372"/>
      <c r="N80" s="432"/>
      <c r="O80" s="573"/>
      <c r="P80" s="573"/>
      <c r="Q80" s="573"/>
      <c r="R80" s="573"/>
      <c r="S80" s="573"/>
      <c r="T80" s="573">
        <v>1</v>
      </c>
      <c r="U80" s="574"/>
      <c r="V80" s="574"/>
      <c r="W80" s="574"/>
      <c r="X80" s="732"/>
      <c r="Y80" s="433"/>
    </row>
    <row r="81" spans="1:25" ht="35.1" customHeight="1">
      <c r="A81" s="884"/>
      <c r="B81" s="872"/>
      <c r="C81" s="911"/>
      <c r="D81" s="906"/>
      <c r="E81" s="387">
        <v>6</v>
      </c>
      <c r="F81" s="450" t="s">
        <v>534</v>
      </c>
      <c r="G81" s="902"/>
      <c r="H81" s="89"/>
      <c r="I81" s="272"/>
      <c r="J81" s="880"/>
      <c r="K81" s="272"/>
      <c r="L81" s="272">
        <v>1</v>
      </c>
      <c r="M81" s="372"/>
      <c r="N81" s="432">
        <v>1</v>
      </c>
      <c r="O81" s="574"/>
      <c r="P81" s="574"/>
      <c r="Q81" s="574"/>
      <c r="R81" s="574"/>
      <c r="S81" s="574"/>
      <c r="T81" s="574"/>
      <c r="U81" s="574"/>
      <c r="V81" s="574"/>
      <c r="W81" s="574"/>
      <c r="X81" s="732"/>
      <c r="Y81" s="433"/>
    </row>
    <row r="82" spans="1:25" ht="35.1" customHeight="1">
      <c r="A82" s="884"/>
      <c r="B82" s="872"/>
      <c r="C82" s="911"/>
      <c r="D82" s="906"/>
      <c r="E82" s="387">
        <v>7</v>
      </c>
      <c r="F82" s="450" t="s">
        <v>535</v>
      </c>
      <c r="G82" s="902"/>
      <c r="H82" s="89"/>
      <c r="I82" s="272"/>
      <c r="J82" s="880"/>
      <c r="K82" s="272"/>
      <c r="L82" s="272">
        <v>1</v>
      </c>
      <c r="M82" s="372"/>
      <c r="N82" s="432">
        <v>1</v>
      </c>
      <c r="O82" s="574"/>
      <c r="P82" s="574"/>
      <c r="Q82" s="574"/>
      <c r="R82" s="574"/>
      <c r="S82" s="574"/>
      <c r="T82" s="574"/>
      <c r="U82" s="574"/>
      <c r="V82" s="574"/>
      <c r="W82" s="574"/>
      <c r="X82" s="732"/>
      <c r="Y82" s="433"/>
    </row>
    <row r="83" spans="1:25" ht="35.1" customHeight="1">
      <c r="A83" s="883"/>
      <c r="B83" s="873"/>
      <c r="C83" s="875"/>
      <c r="D83" s="907"/>
      <c r="E83" s="387">
        <v>8</v>
      </c>
      <c r="F83" s="450" t="s">
        <v>536</v>
      </c>
      <c r="G83" s="903"/>
      <c r="H83" s="384"/>
      <c r="I83" s="272"/>
      <c r="J83" s="879"/>
      <c r="K83" s="272"/>
      <c r="L83" s="272"/>
      <c r="M83" s="373"/>
      <c r="N83" s="432"/>
      <c r="O83" s="573"/>
      <c r="P83" s="573"/>
      <c r="Q83" s="573"/>
      <c r="R83" s="573"/>
      <c r="S83" s="573">
        <v>1</v>
      </c>
      <c r="T83" s="574"/>
      <c r="U83" s="574"/>
      <c r="V83" s="574"/>
      <c r="W83" s="574"/>
      <c r="X83" s="733"/>
      <c r="Y83" s="433"/>
    </row>
    <row r="84" spans="1:25" ht="35.1" customHeight="1">
      <c r="A84" s="326">
        <v>37</v>
      </c>
      <c r="B84" s="430" t="s">
        <v>537</v>
      </c>
      <c r="C84" s="387" t="s">
        <v>513</v>
      </c>
      <c r="D84" s="458" t="s">
        <v>513</v>
      </c>
      <c r="E84" s="387">
        <v>1</v>
      </c>
      <c r="F84" s="450" t="s">
        <v>499</v>
      </c>
      <c r="G84" s="568" t="s">
        <v>1489</v>
      </c>
      <c r="H84" s="358"/>
      <c r="I84" s="272"/>
      <c r="J84" s="325">
        <v>103.51</v>
      </c>
      <c r="K84" s="272"/>
      <c r="L84" s="272"/>
      <c r="M84" s="431" t="s">
        <v>204</v>
      </c>
      <c r="N84" s="432"/>
      <c r="O84" s="573"/>
      <c r="P84" s="573"/>
      <c r="Q84" s="573"/>
      <c r="R84" s="573"/>
      <c r="S84" s="573">
        <v>1</v>
      </c>
      <c r="T84" s="574"/>
      <c r="U84" s="574"/>
      <c r="V84" s="574"/>
      <c r="W84" s="574"/>
      <c r="X84" s="592">
        <v>28.15</v>
      </c>
      <c r="Y84" s="433"/>
    </row>
    <row r="85" spans="1:25" ht="35.1" customHeight="1">
      <c r="A85" s="326">
        <v>38</v>
      </c>
      <c r="B85" s="430" t="s">
        <v>538</v>
      </c>
      <c r="C85" s="387" t="s">
        <v>513</v>
      </c>
      <c r="D85" s="458" t="s">
        <v>1444</v>
      </c>
      <c r="E85" s="387">
        <v>1</v>
      </c>
      <c r="F85" s="450" t="s">
        <v>539</v>
      </c>
      <c r="G85" s="444" t="s">
        <v>1842</v>
      </c>
      <c r="H85" s="358"/>
      <c r="I85" s="272"/>
      <c r="J85" s="325">
        <v>104.9</v>
      </c>
      <c r="K85" s="272"/>
      <c r="L85" s="272"/>
      <c r="M85" s="431" t="s">
        <v>204</v>
      </c>
      <c r="N85" s="432"/>
      <c r="O85" s="573"/>
      <c r="P85" s="573"/>
      <c r="Q85" s="573">
        <v>1</v>
      </c>
      <c r="R85" s="574"/>
      <c r="S85" s="574"/>
      <c r="T85" s="574"/>
      <c r="U85" s="574"/>
      <c r="V85" s="574"/>
      <c r="W85" s="574"/>
      <c r="X85" s="1"/>
      <c r="Y85" s="433"/>
    </row>
    <row r="86" spans="1:25" s="11" customFormat="1" ht="35.1" customHeight="1">
      <c r="A86" s="882">
        <v>39</v>
      </c>
      <c r="B86" s="871" t="s">
        <v>540</v>
      </c>
      <c r="C86" s="874" t="s">
        <v>541</v>
      </c>
      <c r="D86" s="876" t="s">
        <v>1443</v>
      </c>
      <c r="E86" s="387">
        <v>1</v>
      </c>
      <c r="F86" s="450" t="s">
        <v>542</v>
      </c>
      <c r="G86" s="898" t="s">
        <v>1744</v>
      </c>
      <c r="H86" s="360"/>
      <c r="I86" s="337"/>
      <c r="J86" s="878">
        <v>435.3</v>
      </c>
      <c r="K86" s="337"/>
      <c r="L86" s="337"/>
      <c r="M86" s="878" t="s">
        <v>204</v>
      </c>
      <c r="N86" s="428"/>
      <c r="O86" s="571"/>
      <c r="P86" s="571"/>
      <c r="Q86" s="571"/>
      <c r="R86" s="571"/>
      <c r="S86" s="571"/>
      <c r="T86" s="571"/>
      <c r="U86" s="571"/>
      <c r="V86" s="571"/>
      <c r="W86" s="571"/>
      <c r="X86" s="1"/>
      <c r="Y86" s="429"/>
    </row>
    <row r="87" spans="1:25" s="11" customFormat="1" ht="35.1" customHeight="1">
      <c r="A87" s="884"/>
      <c r="B87" s="872"/>
      <c r="C87" s="911"/>
      <c r="D87" s="904"/>
      <c r="E87" s="387">
        <v>2</v>
      </c>
      <c r="F87" s="450" t="s">
        <v>543</v>
      </c>
      <c r="G87" s="899"/>
      <c r="H87" s="362"/>
      <c r="I87" s="337"/>
      <c r="J87" s="880"/>
      <c r="K87" s="337"/>
      <c r="L87" s="337"/>
      <c r="M87" s="880"/>
      <c r="N87" s="428"/>
      <c r="O87" s="571"/>
      <c r="P87" s="571"/>
      <c r="Q87" s="571"/>
      <c r="R87" s="571"/>
      <c r="S87" s="571"/>
      <c r="T87" s="571"/>
      <c r="U87" s="571"/>
      <c r="V87" s="571"/>
      <c r="W87" s="571"/>
      <c r="X87" s="1"/>
      <c r="Y87" s="429"/>
    </row>
    <row r="88" spans="1:25" s="11" customFormat="1" ht="35.1" customHeight="1">
      <c r="A88" s="884"/>
      <c r="B88" s="872"/>
      <c r="C88" s="911"/>
      <c r="D88" s="904"/>
      <c r="E88" s="387">
        <v>3</v>
      </c>
      <c r="F88" s="450" t="s">
        <v>544</v>
      </c>
      <c r="G88" s="899"/>
      <c r="H88" s="362"/>
      <c r="I88" s="337"/>
      <c r="J88" s="880"/>
      <c r="K88" s="337"/>
      <c r="L88" s="337"/>
      <c r="M88" s="880"/>
      <c r="N88" s="428"/>
      <c r="O88" s="571"/>
      <c r="P88" s="571"/>
      <c r="Q88" s="571"/>
      <c r="R88" s="571"/>
      <c r="S88" s="571"/>
      <c r="T88" s="571"/>
      <c r="U88" s="571"/>
      <c r="V88" s="571"/>
      <c r="W88" s="571"/>
      <c r="X88" s="1"/>
      <c r="Y88" s="429"/>
    </row>
    <row r="89" spans="1:25" s="11" customFormat="1" ht="35.1" customHeight="1">
      <c r="A89" s="883"/>
      <c r="B89" s="873"/>
      <c r="C89" s="875"/>
      <c r="D89" s="877"/>
      <c r="E89" s="387">
        <v>4</v>
      </c>
      <c r="F89" s="450" t="s">
        <v>545</v>
      </c>
      <c r="G89" s="900"/>
      <c r="H89" s="361"/>
      <c r="I89" s="337"/>
      <c r="J89" s="879"/>
      <c r="K89" s="337"/>
      <c r="L89" s="337"/>
      <c r="M89" s="879"/>
      <c r="N89" s="428"/>
      <c r="O89" s="571"/>
      <c r="P89" s="571"/>
      <c r="Q89" s="571"/>
      <c r="R89" s="571"/>
      <c r="S89" s="571"/>
      <c r="T89" s="571"/>
      <c r="U89" s="571"/>
      <c r="V89" s="571"/>
      <c r="W89" s="571"/>
      <c r="X89" s="1"/>
      <c r="Y89" s="429"/>
    </row>
    <row r="90" spans="1:25" ht="35.1" customHeight="1">
      <c r="A90" s="326">
        <v>40</v>
      </c>
      <c r="B90" s="430" t="s">
        <v>546</v>
      </c>
      <c r="C90" s="387" t="s">
        <v>541</v>
      </c>
      <c r="D90" s="456" t="s">
        <v>1442</v>
      </c>
      <c r="E90" s="387">
        <v>1</v>
      </c>
      <c r="F90" s="450" t="s">
        <v>547</v>
      </c>
      <c r="G90" s="568" t="s">
        <v>1490</v>
      </c>
      <c r="H90" s="358"/>
      <c r="I90" s="272"/>
      <c r="J90" s="325">
        <v>106.17</v>
      </c>
      <c r="K90" s="272"/>
      <c r="L90" s="272"/>
      <c r="M90" s="431" t="s">
        <v>204</v>
      </c>
      <c r="N90" s="432"/>
      <c r="O90" s="573"/>
      <c r="P90" s="573"/>
      <c r="Q90" s="573"/>
      <c r="R90" s="573"/>
      <c r="S90" s="573"/>
      <c r="T90" s="573"/>
      <c r="U90" s="573"/>
      <c r="V90" s="573">
        <v>1</v>
      </c>
      <c r="W90" s="574"/>
      <c r="X90" s="592">
        <v>63.41</v>
      </c>
      <c r="Y90" s="433"/>
    </row>
    <row r="91" spans="1:25" ht="35.1" customHeight="1">
      <c r="A91" s="360">
        <v>41</v>
      </c>
      <c r="B91" s="434" t="s">
        <v>548</v>
      </c>
      <c r="C91" s="388" t="s">
        <v>541</v>
      </c>
      <c r="D91" s="456" t="s">
        <v>1441</v>
      </c>
      <c r="E91" s="388">
        <v>1</v>
      </c>
      <c r="F91" s="453" t="s">
        <v>549</v>
      </c>
      <c r="G91" s="568" t="s">
        <v>1491</v>
      </c>
      <c r="H91" s="370"/>
      <c r="I91" s="272"/>
      <c r="J91" s="371">
        <v>106.85</v>
      </c>
      <c r="K91" s="436"/>
      <c r="L91" s="436"/>
      <c r="M91" s="437" t="s">
        <v>204</v>
      </c>
      <c r="N91" s="438"/>
      <c r="O91" s="578"/>
      <c r="P91" s="578"/>
      <c r="Q91" s="578"/>
      <c r="R91" s="578"/>
      <c r="S91" s="578">
        <v>1</v>
      </c>
      <c r="T91" s="579"/>
      <c r="U91" s="579"/>
      <c r="V91" s="579"/>
      <c r="W91" s="579"/>
      <c r="X91" s="592">
        <v>29.53</v>
      </c>
      <c r="Y91" s="439"/>
    </row>
    <row r="92" spans="1:25" ht="35.1" customHeight="1">
      <c r="A92" s="337">
        <v>42</v>
      </c>
      <c r="B92" s="440" t="s">
        <v>2000</v>
      </c>
      <c r="C92" s="389" t="s">
        <v>541</v>
      </c>
      <c r="D92" s="389" t="s">
        <v>1442</v>
      </c>
      <c r="E92" s="389">
        <v>1</v>
      </c>
      <c r="F92" s="451" t="s">
        <v>2001</v>
      </c>
      <c r="G92" s="444" t="s">
        <v>1744</v>
      </c>
      <c r="H92" s="296"/>
      <c r="I92" s="296"/>
      <c r="J92" s="337">
        <v>106.17</v>
      </c>
      <c r="K92" s="272"/>
      <c r="L92" s="272"/>
      <c r="M92" s="337"/>
      <c r="N92" s="432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433"/>
    </row>
    <row r="93" spans="1:25" ht="35.1" customHeight="1">
      <c r="A93" s="684">
        <v>43</v>
      </c>
      <c r="B93" s="889" t="s">
        <v>2002</v>
      </c>
      <c r="C93" s="892" t="s">
        <v>541</v>
      </c>
      <c r="D93" s="892" t="s">
        <v>2003</v>
      </c>
      <c r="E93" s="389">
        <v>1</v>
      </c>
      <c r="F93" s="451" t="s">
        <v>2004</v>
      </c>
      <c r="G93" s="896" t="s">
        <v>1744</v>
      </c>
      <c r="H93" s="296"/>
      <c r="I93" s="296"/>
      <c r="J93" s="684">
        <v>319.7</v>
      </c>
      <c r="K93" s="272"/>
      <c r="L93" s="272"/>
      <c r="M93" s="337"/>
      <c r="N93" s="432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433"/>
    </row>
    <row r="94" spans="1:25" ht="35.1" customHeight="1">
      <c r="A94" s="868"/>
      <c r="B94" s="890"/>
      <c r="C94" s="893"/>
      <c r="D94" s="893"/>
      <c r="E94" s="389">
        <v>2</v>
      </c>
      <c r="F94" s="451" t="s">
        <v>2005</v>
      </c>
      <c r="G94" s="896"/>
      <c r="H94" s="296"/>
      <c r="I94" s="296"/>
      <c r="J94" s="868"/>
      <c r="K94" s="272"/>
      <c r="L94" s="272"/>
      <c r="M94" s="337"/>
      <c r="N94" s="432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433"/>
    </row>
    <row r="95" spans="1:25" ht="35.1" customHeight="1">
      <c r="A95" s="685"/>
      <c r="B95" s="891"/>
      <c r="C95" s="894"/>
      <c r="D95" s="894"/>
      <c r="E95" s="389">
        <v>3</v>
      </c>
      <c r="F95" s="451" t="s">
        <v>2006</v>
      </c>
      <c r="G95" s="896"/>
      <c r="H95" s="296"/>
      <c r="I95" s="296"/>
      <c r="J95" s="685"/>
      <c r="K95" s="272"/>
      <c r="L95" s="272"/>
      <c r="M95" s="337"/>
      <c r="N95" s="432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433"/>
    </row>
    <row r="96" spans="1:25" ht="35.1" customHeight="1">
      <c r="A96" s="684">
        <v>44</v>
      </c>
      <c r="B96" s="889" t="s">
        <v>2007</v>
      </c>
      <c r="C96" s="892" t="s">
        <v>541</v>
      </c>
      <c r="D96" s="895" t="s">
        <v>2008</v>
      </c>
      <c r="E96" s="389">
        <v>1</v>
      </c>
      <c r="F96" s="451" t="s">
        <v>2009</v>
      </c>
      <c r="G96" s="896" t="s">
        <v>1744</v>
      </c>
      <c r="H96" s="296"/>
      <c r="I96" s="296"/>
      <c r="J96" s="684">
        <v>530.85</v>
      </c>
      <c r="K96" s="272"/>
      <c r="L96" s="272"/>
      <c r="M96" s="337"/>
      <c r="N96" s="432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433"/>
    </row>
    <row r="97" spans="1:25" ht="35.1" customHeight="1">
      <c r="A97" s="868"/>
      <c r="B97" s="890"/>
      <c r="C97" s="893"/>
      <c r="D97" s="895"/>
      <c r="E97" s="389">
        <v>2</v>
      </c>
      <c r="F97" s="451" t="s">
        <v>2010</v>
      </c>
      <c r="G97" s="896"/>
      <c r="H97" s="296"/>
      <c r="I97" s="296"/>
      <c r="J97" s="868"/>
      <c r="K97" s="272"/>
      <c r="L97" s="272"/>
      <c r="M97" s="337"/>
      <c r="N97" s="432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433"/>
    </row>
    <row r="98" spans="1:25" ht="35.1" customHeight="1">
      <c r="A98" s="868"/>
      <c r="B98" s="890"/>
      <c r="C98" s="893"/>
      <c r="D98" s="895"/>
      <c r="E98" s="389">
        <v>3</v>
      </c>
      <c r="F98" s="451" t="s">
        <v>2011</v>
      </c>
      <c r="G98" s="896"/>
      <c r="H98" s="296"/>
      <c r="I98" s="296"/>
      <c r="J98" s="868"/>
      <c r="K98" s="272"/>
      <c r="L98" s="272"/>
      <c r="M98" s="337"/>
      <c r="N98" s="432"/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433"/>
    </row>
    <row r="99" spans="1:25" ht="35.1" customHeight="1">
      <c r="A99" s="868"/>
      <c r="B99" s="890"/>
      <c r="C99" s="893"/>
      <c r="D99" s="895"/>
      <c r="E99" s="389">
        <v>4</v>
      </c>
      <c r="F99" s="451" t="s">
        <v>2012</v>
      </c>
      <c r="G99" s="896"/>
      <c r="H99" s="296"/>
      <c r="I99" s="296"/>
      <c r="J99" s="868"/>
      <c r="K99" s="272"/>
      <c r="L99" s="272"/>
      <c r="M99" s="337"/>
      <c r="N99" s="432"/>
      <c r="O99" s="574"/>
      <c r="P99" s="574"/>
      <c r="Q99" s="574"/>
      <c r="R99" s="574"/>
      <c r="S99" s="574"/>
      <c r="T99" s="574"/>
      <c r="U99" s="574"/>
      <c r="V99" s="574"/>
      <c r="W99" s="574"/>
      <c r="X99" s="574"/>
      <c r="Y99" s="433"/>
    </row>
    <row r="100" spans="1:25" ht="35.1" customHeight="1">
      <c r="A100" s="685"/>
      <c r="B100" s="891"/>
      <c r="C100" s="894"/>
      <c r="D100" s="895"/>
      <c r="E100" s="389">
        <v>5</v>
      </c>
      <c r="F100" s="451" t="s">
        <v>2013</v>
      </c>
      <c r="G100" s="896"/>
      <c r="H100" s="296"/>
      <c r="I100" s="296"/>
      <c r="J100" s="685"/>
      <c r="K100" s="272"/>
      <c r="L100" s="272"/>
      <c r="M100" s="337"/>
      <c r="N100" s="432"/>
      <c r="O100" s="574"/>
      <c r="P100" s="574"/>
      <c r="Q100" s="574"/>
      <c r="R100" s="574"/>
      <c r="S100" s="574"/>
      <c r="T100" s="574"/>
      <c r="U100" s="574"/>
      <c r="V100" s="574"/>
      <c r="W100" s="574"/>
      <c r="X100" s="574"/>
      <c r="Y100" s="433"/>
    </row>
    <row r="101" spans="1:25" ht="35.1" customHeight="1">
      <c r="A101" s="337">
        <v>45</v>
      </c>
      <c r="B101" s="441" t="s">
        <v>2014</v>
      </c>
      <c r="C101" s="389" t="s">
        <v>541</v>
      </c>
      <c r="D101" s="389" t="s">
        <v>1441</v>
      </c>
      <c r="E101" s="389">
        <v>1</v>
      </c>
      <c r="F101" s="451" t="s">
        <v>2015</v>
      </c>
      <c r="G101" s="558" t="s">
        <v>1744</v>
      </c>
      <c r="H101" s="296"/>
      <c r="I101" s="296"/>
      <c r="J101" s="337">
        <v>106.85</v>
      </c>
      <c r="K101" s="272"/>
      <c r="L101" s="272"/>
      <c r="M101" s="337"/>
      <c r="N101" s="432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433"/>
    </row>
    <row r="102" spans="1:25" ht="35.1" customHeight="1">
      <c r="A102" s="337">
        <v>46</v>
      </c>
      <c r="B102" s="440" t="s">
        <v>2016</v>
      </c>
      <c r="C102" s="448" t="s">
        <v>541</v>
      </c>
      <c r="D102" s="389" t="s">
        <v>541</v>
      </c>
      <c r="E102" s="389">
        <v>1</v>
      </c>
      <c r="F102" s="451" t="s">
        <v>2017</v>
      </c>
      <c r="G102" s="558" t="s">
        <v>1744</v>
      </c>
      <c r="H102" s="296"/>
      <c r="I102" s="296"/>
      <c r="J102" s="337">
        <v>108.82</v>
      </c>
      <c r="K102" s="272"/>
      <c r="L102" s="272"/>
      <c r="M102" s="337"/>
      <c r="N102" s="432"/>
      <c r="O102" s="574"/>
      <c r="P102" s="574"/>
      <c r="Q102" s="574"/>
      <c r="R102" s="574"/>
      <c r="S102" s="574"/>
      <c r="T102" s="574"/>
      <c r="U102" s="574"/>
      <c r="V102" s="574"/>
      <c r="W102" s="574"/>
      <c r="X102" s="574"/>
      <c r="Y102" s="433"/>
    </row>
    <row r="103" spans="1:25" ht="35.1" customHeight="1">
      <c r="A103" s="337">
        <v>47</v>
      </c>
      <c r="B103" s="440" t="s">
        <v>2018</v>
      </c>
      <c r="C103" s="389" t="s">
        <v>460</v>
      </c>
      <c r="D103" s="389" t="s">
        <v>2019</v>
      </c>
      <c r="E103" s="389">
        <v>1</v>
      </c>
      <c r="F103" s="452" t="s">
        <v>2020</v>
      </c>
      <c r="G103" s="559" t="s">
        <v>2021</v>
      </c>
      <c r="H103" s="296"/>
      <c r="I103" s="296"/>
      <c r="J103" s="337">
        <v>104.74</v>
      </c>
      <c r="K103" s="272"/>
      <c r="L103" s="272"/>
      <c r="M103" s="337"/>
      <c r="N103" s="432"/>
      <c r="O103" s="573"/>
      <c r="P103" s="573">
        <v>1</v>
      </c>
      <c r="Q103" s="574"/>
      <c r="R103" s="574"/>
      <c r="S103" s="574"/>
      <c r="T103" s="574"/>
      <c r="U103" s="574"/>
      <c r="V103" s="574"/>
      <c r="W103" s="574"/>
      <c r="X103" s="608">
        <v>21.98</v>
      </c>
      <c r="Y103" s="433"/>
    </row>
    <row r="104" spans="1:25" ht="35.1" customHeight="1">
      <c r="A104" s="337">
        <v>48</v>
      </c>
      <c r="B104" s="440" t="s">
        <v>2022</v>
      </c>
      <c r="C104" s="389" t="s">
        <v>460</v>
      </c>
      <c r="D104" s="389" t="s">
        <v>2023</v>
      </c>
      <c r="E104" s="389">
        <v>1</v>
      </c>
      <c r="F104" s="452" t="s">
        <v>2024</v>
      </c>
      <c r="G104" s="559" t="s">
        <v>2021</v>
      </c>
      <c r="H104" s="296"/>
      <c r="I104" s="296"/>
      <c r="J104" s="337">
        <v>107.24</v>
      </c>
      <c r="K104" s="272"/>
      <c r="L104" s="272"/>
      <c r="M104" s="337"/>
      <c r="N104" s="432">
        <v>1</v>
      </c>
      <c r="O104" s="574"/>
      <c r="P104" s="574"/>
      <c r="Q104" s="574"/>
      <c r="R104" s="574"/>
      <c r="S104" s="574"/>
      <c r="T104" s="574"/>
      <c r="U104" s="574"/>
      <c r="V104" s="574"/>
      <c r="W104" s="574"/>
      <c r="X104" s="574"/>
      <c r="Y104" s="433"/>
    </row>
    <row r="105" spans="1:25" ht="35.1" customHeight="1">
      <c r="A105" s="337">
        <v>49</v>
      </c>
      <c r="B105" s="440" t="s">
        <v>2025</v>
      </c>
      <c r="C105" s="389" t="s">
        <v>460</v>
      </c>
      <c r="D105" s="389" t="s">
        <v>2026</v>
      </c>
      <c r="E105" s="389">
        <v>1</v>
      </c>
      <c r="F105" s="452" t="s">
        <v>2027</v>
      </c>
      <c r="G105" s="558" t="s">
        <v>1744</v>
      </c>
      <c r="H105" s="296"/>
      <c r="I105" s="296"/>
      <c r="J105" s="337">
        <v>104.7</v>
      </c>
      <c r="K105" s="272"/>
      <c r="L105" s="272"/>
      <c r="M105" s="337"/>
      <c r="N105" s="432"/>
      <c r="O105" s="574"/>
      <c r="P105" s="574"/>
      <c r="Q105" s="574"/>
      <c r="R105" s="574"/>
      <c r="S105" s="574"/>
      <c r="T105" s="574"/>
      <c r="U105" s="574"/>
      <c r="V105" s="574"/>
      <c r="W105" s="574"/>
      <c r="X105" s="574"/>
      <c r="Y105" s="433"/>
    </row>
    <row r="106" spans="1:25" ht="35.1" customHeight="1">
      <c r="A106" s="337">
        <v>50</v>
      </c>
      <c r="B106" s="440" t="s">
        <v>2028</v>
      </c>
      <c r="C106" s="389" t="s">
        <v>428</v>
      </c>
      <c r="D106" s="389" t="s">
        <v>1468</v>
      </c>
      <c r="E106" s="389">
        <v>1</v>
      </c>
      <c r="F106" s="452" t="s">
        <v>2029</v>
      </c>
      <c r="G106" s="558" t="s">
        <v>1744</v>
      </c>
      <c r="H106" s="296"/>
      <c r="I106" s="296"/>
      <c r="J106" s="337">
        <v>104.22</v>
      </c>
      <c r="K106" s="272"/>
      <c r="L106" s="272"/>
      <c r="M106" s="337"/>
      <c r="N106" s="432"/>
      <c r="O106" s="574"/>
      <c r="P106" s="574"/>
      <c r="Q106" s="574"/>
      <c r="R106" s="574"/>
      <c r="S106" s="574"/>
      <c r="T106" s="574"/>
      <c r="U106" s="574"/>
      <c r="V106" s="574"/>
      <c r="W106" s="574"/>
      <c r="X106" s="574"/>
      <c r="Y106" s="433"/>
    </row>
    <row r="107" spans="1:25" ht="35.1" customHeight="1">
      <c r="A107" s="337">
        <v>51</v>
      </c>
      <c r="B107" s="440" t="s">
        <v>2030</v>
      </c>
      <c r="C107" s="389" t="s">
        <v>428</v>
      </c>
      <c r="D107" s="389" t="s">
        <v>2031</v>
      </c>
      <c r="E107" s="389">
        <v>1</v>
      </c>
      <c r="F107" s="452" t="s">
        <v>2032</v>
      </c>
      <c r="G107" s="558" t="s">
        <v>1744</v>
      </c>
      <c r="H107" s="296"/>
      <c r="I107" s="296"/>
      <c r="J107" s="547">
        <v>104.25</v>
      </c>
      <c r="K107" s="272"/>
      <c r="L107" s="272"/>
      <c r="M107" s="337"/>
      <c r="N107" s="432"/>
      <c r="O107" s="574"/>
      <c r="P107" s="574"/>
      <c r="Q107" s="574"/>
      <c r="R107" s="574"/>
      <c r="S107" s="574"/>
      <c r="T107" s="574"/>
      <c r="U107" s="574"/>
      <c r="V107" s="574"/>
      <c r="W107" s="574"/>
      <c r="X107" s="574"/>
      <c r="Y107" s="433"/>
    </row>
    <row r="108" spans="1:25" ht="35.1" customHeight="1">
      <c r="A108" s="337">
        <v>52</v>
      </c>
      <c r="B108" s="440" t="s">
        <v>2033</v>
      </c>
      <c r="C108" s="389" t="s">
        <v>428</v>
      </c>
      <c r="D108" s="389" t="s">
        <v>2034</v>
      </c>
      <c r="E108" s="389">
        <v>1</v>
      </c>
      <c r="F108" s="452" t="s">
        <v>243</v>
      </c>
      <c r="G108" s="558" t="s">
        <v>1744</v>
      </c>
      <c r="H108" s="296"/>
      <c r="I108" s="296"/>
      <c r="J108" s="552">
        <v>105.9</v>
      </c>
      <c r="K108" s="272"/>
      <c r="L108" s="272"/>
      <c r="M108" s="337"/>
      <c r="N108" s="432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433"/>
    </row>
    <row r="109" spans="1:25" ht="35.1" customHeight="1">
      <c r="A109" s="337">
        <v>53</v>
      </c>
      <c r="B109" s="440" t="s">
        <v>2035</v>
      </c>
      <c r="C109" s="389" t="s">
        <v>428</v>
      </c>
      <c r="D109" s="389" t="s">
        <v>2036</v>
      </c>
      <c r="E109" s="389">
        <v>1</v>
      </c>
      <c r="F109" s="452" t="s">
        <v>2037</v>
      </c>
      <c r="G109" s="558" t="s">
        <v>1744</v>
      </c>
      <c r="H109" s="296"/>
      <c r="I109" s="296"/>
      <c r="J109" s="547">
        <v>105.23</v>
      </c>
      <c r="K109" s="272"/>
      <c r="L109" s="272"/>
      <c r="M109" s="337"/>
      <c r="N109" s="432"/>
      <c r="O109" s="574"/>
      <c r="P109" s="574"/>
      <c r="Q109" s="574"/>
      <c r="R109" s="574"/>
      <c r="S109" s="574"/>
      <c r="T109" s="574"/>
      <c r="U109" s="574"/>
      <c r="V109" s="574"/>
      <c r="W109" s="574"/>
      <c r="X109" s="574"/>
      <c r="Y109" s="433"/>
    </row>
    <row r="110" spans="1:25" ht="35.1" customHeight="1">
      <c r="A110" s="684">
        <v>54</v>
      </c>
      <c r="B110" s="889" t="s">
        <v>2038</v>
      </c>
      <c r="C110" s="892" t="s">
        <v>2039</v>
      </c>
      <c r="D110" s="895" t="s">
        <v>2039</v>
      </c>
      <c r="E110" s="389">
        <v>1</v>
      </c>
      <c r="F110" s="452" t="s">
        <v>2040</v>
      </c>
      <c r="G110" s="897" t="s">
        <v>2041</v>
      </c>
      <c r="H110" s="296"/>
      <c r="I110" s="296"/>
      <c r="J110" s="684">
        <v>310.52999999999997</v>
      </c>
      <c r="K110" s="272"/>
      <c r="L110" s="272"/>
      <c r="M110" s="337"/>
      <c r="N110" s="432">
        <v>1</v>
      </c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433"/>
    </row>
    <row r="111" spans="1:25" ht="35.1" customHeight="1">
      <c r="A111" s="868"/>
      <c r="B111" s="890"/>
      <c r="C111" s="893"/>
      <c r="D111" s="895"/>
      <c r="E111" s="389">
        <v>2</v>
      </c>
      <c r="F111" s="452" t="s">
        <v>2042</v>
      </c>
      <c r="G111" s="897"/>
      <c r="H111" s="296"/>
      <c r="I111" s="296"/>
      <c r="J111" s="868"/>
      <c r="K111" s="272"/>
      <c r="L111" s="272"/>
      <c r="M111" s="337"/>
      <c r="N111" s="432">
        <v>1</v>
      </c>
      <c r="O111" s="574"/>
      <c r="P111" s="574"/>
      <c r="Q111" s="574"/>
      <c r="R111" s="574"/>
      <c r="S111" s="574"/>
      <c r="T111" s="574"/>
      <c r="U111" s="574"/>
      <c r="V111" s="574"/>
      <c r="W111" s="574"/>
      <c r="X111" s="574"/>
      <c r="Y111" s="433"/>
    </row>
    <row r="112" spans="1:25" ht="35.1" customHeight="1">
      <c r="A112" s="685"/>
      <c r="B112" s="891"/>
      <c r="C112" s="894"/>
      <c r="D112" s="895"/>
      <c r="E112" s="389">
        <v>3</v>
      </c>
      <c r="F112" s="452" t="s">
        <v>2043</v>
      </c>
      <c r="G112" s="897"/>
      <c r="H112" s="296"/>
      <c r="I112" s="296"/>
      <c r="J112" s="685"/>
      <c r="K112" s="272"/>
      <c r="L112" s="272"/>
      <c r="M112" s="337"/>
      <c r="N112" s="432">
        <v>1</v>
      </c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433"/>
    </row>
    <row r="113" spans="1:25" ht="35.1" customHeight="1">
      <c r="A113" s="684">
        <v>55</v>
      </c>
      <c r="B113" s="889" t="s">
        <v>2044</v>
      </c>
      <c r="C113" s="892" t="s">
        <v>2039</v>
      </c>
      <c r="D113" s="895" t="s">
        <v>1447</v>
      </c>
      <c r="E113" s="389">
        <v>1</v>
      </c>
      <c r="F113" s="452" t="s">
        <v>2045</v>
      </c>
      <c r="G113" s="897" t="s">
        <v>2046</v>
      </c>
      <c r="H113" s="296"/>
      <c r="I113" s="296"/>
      <c r="J113" s="684">
        <v>208.66</v>
      </c>
      <c r="K113" s="272"/>
      <c r="L113" s="272"/>
      <c r="M113" s="337"/>
      <c r="N113" s="432">
        <v>1</v>
      </c>
      <c r="O113" s="574"/>
      <c r="P113" s="574"/>
      <c r="Q113" s="574"/>
      <c r="R113" s="574"/>
      <c r="S113" s="574"/>
      <c r="T113" s="574"/>
      <c r="U113" s="574"/>
      <c r="V113" s="574"/>
      <c r="W113" s="574"/>
      <c r="X113" s="574"/>
      <c r="Y113" s="433"/>
    </row>
    <row r="114" spans="1:25" ht="35.1" customHeight="1">
      <c r="A114" s="685"/>
      <c r="B114" s="891"/>
      <c r="C114" s="894"/>
      <c r="D114" s="895"/>
      <c r="E114" s="389">
        <v>2</v>
      </c>
      <c r="F114" s="452" t="s">
        <v>2047</v>
      </c>
      <c r="G114" s="897"/>
      <c r="H114" s="296"/>
      <c r="I114" s="296"/>
      <c r="J114" s="685"/>
      <c r="K114" s="272"/>
      <c r="L114" s="272"/>
      <c r="M114" s="337"/>
      <c r="N114" s="432">
        <v>1</v>
      </c>
      <c r="O114" s="574"/>
      <c r="P114" s="574"/>
      <c r="Q114" s="574"/>
      <c r="R114" s="574"/>
      <c r="S114" s="574"/>
      <c r="T114" s="574"/>
      <c r="U114" s="574"/>
      <c r="V114" s="574"/>
      <c r="W114" s="574"/>
      <c r="X114" s="574"/>
      <c r="Y114" s="433"/>
    </row>
    <row r="115" spans="1:25" ht="35.1" customHeight="1">
      <c r="A115" s="684">
        <v>56</v>
      </c>
      <c r="B115" s="889" t="s">
        <v>2048</v>
      </c>
      <c r="C115" s="892" t="s">
        <v>2039</v>
      </c>
      <c r="D115" s="895" t="s">
        <v>1449</v>
      </c>
      <c r="E115" s="389">
        <v>1</v>
      </c>
      <c r="F115" s="452" t="s">
        <v>2049</v>
      </c>
      <c r="G115" s="896" t="s">
        <v>1744</v>
      </c>
      <c r="H115" s="296"/>
      <c r="I115" s="296"/>
      <c r="J115" s="684">
        <v>208.86</v>
      </c>
      <c r="K115" s="272"/>
      <c r="L115" s="272"/>
      <c r="M115" s="337"/>
      <c r="N115" s="432"/>
      <c r="O115" s="574"/>
      <c r="P115" s="574"/>
      <c r="Q115" s="574"/>
      <c r="R115" s="574"/>
      <c r="S115" s="574"/>
      <c r="T115" s="574"/>
      <c r="U115" s="574"/>
      <c r="V115" s="574"/>
      <c r="W115" s="574"/>
      <c r="X115" s="574"/>
      <c r="Y115" s="433"/>
    </row>
    <row r="116" spans="1:25" ht="35.1" customHeight="1">
      <c r="A116" s="685"/>
      <c r="B116" s="891"/>
      <c r="C116" s="894"/>
      <c r="D116" s="895"/>
      <c r="E116" s="389">
        <v>2</v>
      </c>
      <c r="F116" s="452" t="s">
        <v>2050</v>
      </c>
      <c r="G116" s="896"/>
      <c r="H116" s="296"/>
      <c r="I116" s="296"/>
      <c r="J116" s="685"/>
      <c r="K116" s="272"/>
      <c r="L116" s="272"/>
      <c r="M116" s="337"/>
      <c r="N116" s="432"/>
      <c r="O116" s="574"/>
      <c r="P116" s="574"/>
      <c r="Q116" s="574"/>
      <c r="R116" s="574"/>
      <c r="S116" s="574"/>
      <c r="T116" s="574"/>
      <c r="U116" s="574"/>
      <c r="V116" s="574"/>
      <c r="W116" s="574"/>
      <c r="X116" s="574"/>
      <c r="Y116" s="433"/>
    </row>
    <row r="117" spans="1:25" ht="35.1" customHeight="1">
      <c r="A117" s="684">
        <v>57</v>
      </c>
      <c r="B117" s="889" t="s">
        <v>2051</v>
      </c>
      <c r="C117" s="892" t="s">
        <v>2039</v>
      </c>
      <c r="D117" s="895" t="s">
        <v>2052</v>
      </c>
      <c r="E117" s="389">
        <v>1</v>
      </c>
      <c r="F117" s="452" t="s">
        <v>2053</v>
      </c>
      <c r="G117" s="897" t="s">
        <v>2054</v>
      </c>
      <c r="H117" s="296"/>
      <c r="I117" s="296"/>
      <c r="J117" s="684">
        <v>211.2</v>
      </c>
      <c r="K117" s="272"/>
      <c r="L117" s="272"/>
      <c r="M117" s="337"/>
      <c r="N117" s="432">
        <v>1</v>
      </c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433"/>
    </row>
    <row r="118" spans="1:25" ht="35.1" customHeight="1">
      <c r="A118" s="685"/>
      <c r="B118" s="891"/>
      <c r="C118" s="894"/>
      <c r="D118" s="895"/>
      <c r="E118" s="389">
        <v>2</v>
      </c>
      <c r="F118" s="452" t="s">
        <v>2055</v>
      </c>
      <c r="G118" s="897"/>
      <c r="H118" s="296"/>
      <c r="I118" s="296"/>
      <c r="J118" s="685"/>
      <c r="K118" s="272"/>
      <c r="L118" s="272"/>
      <c r="M118" s="337"/>
      <c r="N118" s="432">
        <v>1</v>
      </c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433"/>
    </row>
    <row r="119" spans="1:25" ht="35.1" customHeight="1">
      <c r="A119" s="684">
        <v>58</v>
      </c>
      <c r="B119" s="889" t="s">
        <v>2056</v>
      </c>
      <c r="C119" s="892" t="s">
        <v>2039</v>
      </c>
      <c r="D119" s="895" t="s">
        <v>1448</v>
      </c>
      <c r="E119" s="389">
        <v>1</v>
      </c>
      <c r="F119" s="452" t="s">
        <v>2057</v>
      </c>
      <c r="G119" s="896" t="s">
        <v>1744</v>
      </c>
      <c r="H119" s="296"/>
      <c r="I119" s="296"/>
      <c r="J119" s="684">
        <v>317.07</v>
      </c>
      <c r="K119" s="272"/>
      <c r="L119" s="272"/>
      <c r="M119" s="337"/>
      <c r="N119" s="432"/>
      <c r="O119" s="574"/>
      <c r="P119" s="574"/>
      <c r="Q119" s="574"/>
      <c r="R119" s="574"/>
      <c r="S119" s="574"/>
      <c r="T119" s="574"/>
      <c r="U119" s="574"/>
      <c r="V119" s="574"/>
      <c r="W119" s="574"/>
      <c r="X119" s="574"/>
      <c r="Y119" s="433"/>
    </row>
    <row r="120" spans="1:25" ht="35.1" customHeight="1">
      <c r="A120" s="868"/>
      <c r="B120" s="890"/>
      <c r="C120" s="893"/>
      <c r="D120" s="895"/>
      <c r="E120" s="389">
        <v>2</v>
      </c>
      <c r="F120" s="452" t="s">
        <v>2058</v>
      </c>
      <c r="G120" s="896"/>
      <c r="H120" s="296"/>
      <c r="I120" s="296"/>
      <c r="J120" s="868"/>
      <c r="K120" s="272"/>
      <c r="L120" s="272"/>
      <c r="M120" s="337"/>
      <c r="N120" s="432"/>
      <c r="O120" s="574"/>
      <c r="P120" s="574"/>
      <c r="Q120" s="574"/>
      <c r="R120" s="574"/>
      <c r="S120" s="574"/>
      <c r="T120" s="574"/>
      <c r="U120" s="574"/>
      <c r="V120" s="574"/>
      <c r="W120" s="574"/>
      <c r="X120" s="574"/>
      <c r="Y120" s="433"/>
    </row>
    <row r="121" spans="1:25" ht="35.1" customHeight="1">
      <c r="A121" s="685"/>
      <c r="B121" s="891"/>
      <c r="C121" s="894"/>
      <c r="D121" s="895"/>
      <c r="E121" s="389">
        <v>3</v>
      </c>
      <c r="F121" s="452" t="s">
        <v>2059</v>
      </c>
      <c r="G121" s="896"/>
      <c r="H121" s="296"/>
      <c r="I121" s="296"/>
      <c r="J121" s="685"/>
      <c r="K121" s="272"/>
      <c r="L121" s="272"/>
      <c r="M121" s="337"/>
      <c r="N121" s="432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433"/>
    </row>
    <row r="122" spans="1:25" ht="35.1" customHeight="1">
      <c r="A122" s="684">
        <v>59</v>
      </c>
      <c r="B122" s="889" t="s">
        <v>2060</v>
      </c>
      <c r="C122" s="892" t="s">
        <v>2039</v>
      </c>
      <c r="D122" s="895" t="s">
        <v>2061</v>
      </c>
      <c r="E122" s="389">
        <v>1</v>
      </c>
      <c r="F122" s="452" t="s">
        <v>2062</v>
      </c>
      <c r="G122" s="896" t="s">
        <v>1744</v>
      </c>
      <c r="H122" s="296"/>
      <c r="I122" s="296"/>
      <c r="J122" s="684">
        <v>214.24</v>
      </c>
      <c r="K122" s="272"/>
      <c r="L122" s="272"/>
      <c r="M122" s="337"/>
      <c r="N122" s="432"/>
      <c r="O122" s="574"/>
      <c r="P122" s="574"/>
      <c r="Q122" s="574"/>
      <c r="R122" s="574"/>
      <c r="S122" s="574"/>
      <c r="T122" s="574"/>
      <c r="U122" s="574"/>
      <c r="V122" s="574"/>
      <c r="W122" s="574"/>
      <c r="X122" s="574"/>
      <c r="Y122" s="433"/>
    </row>
    <row r="123" spans="1:25" ht="35.1" customHeight="1">
      <c r="A123" s="685"/>
      <c r="B123" s="891"/>
      <c r="C123" s="894"/>
      <c r="D123" s="895"/>
      <c r="E123" s="389">
        <v>2</v>
      </c>
      <c r="F123" s="452" t="s">
        <v>2063</v>
      </c>
      <c r="G123" s="896"/>
      <c r="H123" s="296"/>
      <c r="I123" s="296"/>
      <c r="J123" s="685"/>
      <c r="K123" s="272"/>
      <c r="L123" s="272"/>
      <c r="M123" s="337"/>
      <c r="N123" s="432"/>
      <c r="O123" s="574"/>
      <c r="P123" s="574"/>
      <c r="Q123" s="574"/>
      <c r="R123" s="574"/>
      <c r="S123" s="574"/>
      <c r="T123" s="574"/>
      <c r="U123" s="574"/>
      <c r="V123" s="574"/>
      <c r="W123" s="574"/>
      <c r="X123" s="574"/>
      <c r="Y123" s="433"/>
    </row>
    <row r="124" spans="1:25" ht="35.1" customHeight="1">
      <c r="A124" s="337">
        <v>60</v>
      </c>
      <c r="B124" s="440" t="s">
        <v>2064</v>
      </c>
      <c r="C124" s="391" t="s">
        <v>498</v>
      </c>
      <c r="D124" s="389" t="s">
        <v>1450</v>
      </c>
      <c r="E124" s="389">
        <v>1</v>
      </c>
      <c r="F124" s="452" t="s">
        <v>2065</v>
      </c>
      <c r="G124" s="558" t="s">
        <v>1744</v>
      </c>
      <c r="H124" s="296"/>
      <c r="I124" s="296"/>
      <c r="J124" s="337">
        <v>103.53</v>
      </c>
      <c r="K124" s="272"/>
      <c r="L124" s="272"/>
      <c r="M124" s="337"/>
      <c r="N124" s="432"/>
      <c r="O124" s="574"/>
      <c r="P124" s="574"/>
      <c r="Q124" s="574"/>
      <c r="R124" s="574"/>
      <c r="S124" s="574"/>
      <c r="T124" s="574"/>
      <c r="U124" s="574"/>
      <c r="V124" s="574"/>
      <c r="W124" s="574"/>
      <c r="X124" s="574"/>
      <c r="Y124" s="433"/>
    </row>
    <row r="125" spans="1:25" ht="35.1" customHeight="1">
      <c r="A125" s="684">
        <v>61</v>
      </c>
      <c r="B125" s="889" t="s">
        <v>2066</v>
      </c>
      <c r="C125" s="892" t="s">
        <v>498</v>
      </c>
      <c r="D125" s="892" t="s">
        <v>2067</v>
      </c>
      <c r="E125" s="389">
        <v>1</v>
      </c>
      <c r="F125" s="452" t="s">
        <v>2068</v>
      </c>
      <c r="G125" s="896" t="s">
        <v>1744</v>
      </c>
      <c r="H125" s="296"/>
      <c r="I125" s="296"/>
      <c r="J125" s="684">
        <v>207.34</v>
      </c>
      <c r="K125" s="272"/>
      <c r="L125" s="272"/>
      <c r="M125" s="683" t="s">
        <v>204</v>
      </c>
      <c r="N125" s="432"/>
      <c r="O125" s="574"/>
      <c r="P125" s="574"/>
      <c r="Q125" s="574"/>
      <c r="R125" s="574"/>
      <c r="S125" s="574"/>
      <c r="T125" s="574"/>
      <c r="U125" s="574"/>
      <c r="V125" s="574"/>
      <c r="W125" s="574"/>
      <c r="X125" s="574"/>
      <c r="Y125" s="433"/>
    </row>
    <row r="126" spans="1:25" ht="35.1" customHeight="1">
      <c r="A126" s="685"/>
      <c r="B126" s="891"/>
      <c r="C126" s="894"/>
      <c r="D126" s="894"/>
      <c r="E126" s="389">
        <v>2</v>
      </c>
      <c r="F126" s="452" t="s">
        <v>2069</v>
      </c>
      <c r="G126" s="896"/>
      <c r="H126" s="296"/>
      <c r="I126" s="296"/>
      <c r="J126" s="685"/>
      <c r="K126" s="272"/>
      <c r="L126" s="272"/>
      <c r="M126" s="683"/>
      <c r="N126" s="432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433"/>
    </row>
    <row r="127" spans="1:25" ht="35.1" customHeight="1">
      <c r="A127" s="337">
        <v>62</v>
      </c>
      <c r="B127" s="440" t="s">
        <v>2070</v>
      </c>
      <c r="C127" s="389" t="s">
        <v>1463</v>
      </c>
      <c r="D127" s="389" t="s">
        <v>2071</v>
      </c>
      <c r="E127" s="389">
        <v>1</v>
      </c>
      <c r="F127" s="452" t="s">
        <v>2072</v>
      </c>
      <c r="G127" s="559" t="s">
        <v>2073</v>
      </c>
      <c r="H127" s="296"/>
      <c r="I127" s="296"/>
      <c r="J127" s="337">
        <v>103.68</v>
      </c>
      <c r="K127" s="272"/>
      <c r="L127" s="272"/>
      <c r="M127" s="337" t="s">
        <v>204</v>
      </c>
      <c r="N127" s="432">
        <v>1</v>
      </c>
      <c r="O127" s="574"/>
      <c r="P127" s="574"/>
      <c r="Q127" s="574"/>
      <c r="R127" s="574"/>
      <c r="S127" s="574"/>
      <c r="T127" s="574"/>
      <c r="U127" s="574"/>
      <c r="V127" s="574"/>
      <c r="W127" s="574"/>
      <c r="X127" s="574"/>
      <c r="Y127" s="433"/>
    </row>
    <row r="128" spans="1:25" ht="35.1" customHeight="1">
      <c r="A128" s="337">
        <v>63</v>
      </c>
      <c r="B128" s="440" t="s">
        <v>2074</v>
      </c>
      <c r="C128" s="389" t="s">
        <v>1463</v>
      </c>
      <c r="D128" s="389" t="s">
        <v>2075</v>
      </c>
      <c r="E128" s="389">
        <v>1</v>
      </c>
      <c r="F128" s="452" t="s">
        <v>2076</v>
      </c>
      <c r="G128" s="442" t="s">
        <v>2077</v>
      </c>
      <c r="H128" s="296"/>
      <c r="I128" s="296"/>
      <c r="J128" s="337">
        <v>110.35</v>
      </c>
      <c r="K128" s="272"/>
      <c r="L128" s="272"/>
      <c r="M128" s="337" t="s">
        <v>204</v>
      </c>
      <c r="N128" s="432">
        <v>1</v>
      </c>
      <c r="O128" s="574"/>
      <c r="P128" s="574"/>
      <c r="Q128" s="574"/>
      <c r="R128" s="574"/>
      <c r="S128" s="574"/>
      <c r="T128" s="574"/>
      <c r="U128" s="574"/>
      <c r="V128" s="574"/>
      <c r="W128" s="574"/>
      <c r="X128" s="608">
        <v>36.26</v>
      </c>
      <c r="Y128" s="433"/>
    </row>
    <row r="129" spans="1:25" ht="35.1" customHeight="1">
      <c r="A129" s="337">
        <v>64</v>
      </c>
      <c r="B129" s="443" t="s">
        <v>2078</v>
      </c>
      <c r="C129" s="389" t="s">
        <v>498</v>
      </c>
      <c r="D129" s="389" t="s">
        <v>2079</v>
      </c>
      <c r="E129" s="389">
        <v>1</v>
      </c>
      <c r="F129" s="392" t="s">
        <v>2080</v>
      </c>
      <c r="G129" s="444" t="s">
        <v>1744</v>
      </c>
      <c r="H129" s="296"/>
      <c r="I129" s="296"/>
      <c r="J129" s="337">
        <v>109.62</v>
      </c>
      <c r="K129" s="272"/>
      <c r="L129" s="272"/>
      <c r="M129" s="337" t="s">
        <v>204</v>
      </c>
      <c r="N129" s="432">
        <v>1</v>
      </c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433"/>
    </row>
    <row r="130" spans="1:25">
      <c r="A130" s="240"/>
      <c r="B130" s="69" t="s">
        <v>206</v>
      </c>
      <c r="C130" s="68"/>
      <c r="D130" s="87"/>
      <c r="E130" s="68">
        <f>E11+E12+E15+E16+E17+E19+E22+E23+E24+E26+E28+E33+E34+E35+E37+E38+E43+E46+E49+E51+E54+E56+E59+E61+E63+E64+E68+E71+E73+E75+E83+E84+E85+E89+E90+E91+E92+E95+E100+E101+E102+E103+E104+E105+E106+E107+E108+E109+E112+E114+E116+E118+E121+E123+E124+E126+E127+E128+E129+E8+E9+E10+E50+E60</f>
        <v>122</v>
      </c>
      <c r="F130" s="39"/>
      <c r="G130" s="267"/>
      <c r="H130" s="1"/>
      <c r="I130" s="1"/>
      <c r="J130" s="69">
        <f>SUM(J8:J129)</f>
        <v>12887.970000000003</v>
      </c>
      <c r="K130" s="1"/>
      <c r="L130" s="1"/>
      <c r="M130" s="44"/>
      <c r="N130" s="68">
        <f>SUM(N8:N129)</f>
        <v>29</v>
      </c>
      <c r="O130" s="68">
        <f t="shared" ref="O130:X130" si="0">SUM(O8:O129)</f>
        <v>1</v>
      </c>
      <c r="P130" s="68">
        <f t="shared" si="0"/>
        <v>3</v>
      </c>
      <c r="Q130" s="68">
        <f t="shared" si="0"/>
        <v>8</v>
      </c>
      <c r="R130" s="68">
        <f t="shared" si="0"/>
        <v>6</v>
      </c>
      <c r="S130" s="68">
        <f t="shared" si="0"/>
        <v>12</v>
      </c>
      <c r="T130" s="68">
        <f t="shared" si="0"/>
        <v>5</v>
      </c>
      <c r="U130" s="68">
        <f t="shared" si="0"/>
        <v>4</v>
      </c>
      <c r="V130" s="68">
        <f t="shared" si="0"/>
        <v>12</v>
      </c>
      <c r="W130" s="68">
        <f t="shared" si="0"/>
        <v>8</v>
      </c>
      <c r="X130" s="68">
        <f t="shared" si="0"/>
        <v>2576.2900000000004</v>
      </c>
      <c r="Y130" s="97"/>
    </row>
    <row r="133" spans="1:25">
      <c r="B133" s="191" t="s">
        <v>1840</v>
      </c>
    </row>
    <row r="134" spans="1:25" ht="17.25">
      <c r="B134" s="201" t="s">
        <v>1839</v>
      </c>
      <c r="C134" s="202"/>
      <c r="D134" s="203"/>
      <c r="E134" s="204"/>
      <c r="F134" s="205"/>
    </row>
  </sheetData>
  <mergeCells count="234">
    <mergeCell ref="X65:X68"/>
    <mergeCell ref="X47:X49"/>
    <mergeCell ref="X52:X54"/>
    <mergeCell ref="A72:A73"/>
    <mergeCell ref="B72:B73"/>
    <mergeCell ref="C72:C73"/>
    <mergeCell ref="A69:A71"/>
    <mergeCell ref="B69:B71"/>
    <mergeCell ref="C69:C7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47:A49"/>
    <mergeCell ref="B47:B49"/>
    <mergeCell ref="C47:C49"/>
    <mergeCell ref="A55:A56"/>
    <mergeCell ref="B55:B56"/>
    <mergeCell ref="C55:C56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A52:A54"/>
    <mergeCell ref="B52:B54"/>
    <mergeCell ref="C52:C54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G5:G7"/>
    <mergeCell ref="G13:G15"/>
    <mergeCell ref="G20:G22"/>
    <mergeCell ref="G25:G26"/>
    <mergeCell ref="G27:G28"/>
    <mergeCell ref="J8:J11"/>
    <mergeCell ref="J13:J15"/>
    <mergeCell ref="A13:A15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G69:G71"/>
    <mergeCell ref="G72:G73"/>
    <mergeCell ref="G36:G37"/>
    <mergeCell ref="G39:G43"/>
    <mergeCell ref="G47:G49"/>
    <mergeCell ref="G52:G54"/>
    <mergeCell ref="G55:G56"/>
    <mergeCell ref="G65:G68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C50:C51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D52:D54"/>
    <mergeCell ref="D65:D68"/>
    <mergeCell ref="D69:D71"/>
    <mergeCell ref="G86:G89"/>
    <mergeCell ref="J86:J89"/>
    <mergeCell ref="M86:M89"/>
    <mergeCell ref="G44:G46"/>
    <mergeCell ref="J47:J49"/>
    <mergeCell ref="J50:J51"/>
    <mergeCell ref="J52:J54"/>
    <mergeCell ref="M52:M54"/>
    <mergeCell ref="M55:M56"/>
    <mergeCell ref="J55:J56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B93:B95"/>
    <mergeCell ref="C93:C95"/>
    <mergeCell ref="D93:D95"/>
    <mergeCell ref="G93:G95"/>
    <mergeCell ref="B96:B100"/>
    <mergeCell ref="C96:C100"/>
    <mergeCell ref="D96:D100"/>
    <mergeCell ref="G96:G100"/>
    <mergeCell ref="B110:B112"/>
    <mergeCell ref="C110:C112"/>
    <mergeCell ref="D110:D112"/>
    <mergeCell ref="G110:G112"/>
    <mergeCell ref="B113:B114"/>
    <mergeCell ref="C113:C114"/>
    <mergeCell ref="D113:D114"/>
    <mergeCell ref="G113:G114"/>
    <mergeCell ref="B115:B116"/>
    <mergeCell ref="C115:C116"/>
    <mergeCell ref="D115:D116"/>
    <mergeCell ref="G115:G116"/>
    <mergeCell ref="B117:B118"/>
    <mergeCell ref="C117:C118"/>
    <mergeCell ref="D117:D118"/>
    <mergeCell ref="G117:G118"/>
    <mergeCell ref="A125:A126"/>
    <mergeCell ref="B119:B121"/>
    <mergeCell ref="C119:C121"/>
    <mergeCell ref="D119:D121"/>
    <mergeCell ref="G119:G121"/>
    <mergeCell ref="B122:B123"/>
    <mergeCell ref="C122:C123"/>
    <mergeCell ref="D122:D123"/>
    <mergeCell ref="G122:G123"/>
    <mergeCell ref="B125:B126"/>
    <mergeCell ref="C125:C126"/>
    <mergeCell ref="D125:D126"/>
    <mergeCell ref="G125:G126"/>
    <mergeCell ref="A18:A19"/>
    <mergeCell ref="A20:A22"/>
    <mergeCell ref="A25:A26"/>
    <mergeCell ref="M125:M126"/>
    <mergeCell ref="O6:O7"/>
    <mergeCell ref="P6:P7"/>
    <mergeCell ref="N6:N7"/>
    <mergeCell ref="J93:J95"/>
    <mergeCell ref="J96:J100"/>
    <mergeCell ref="J110:J112"/>
    <mergeCell ref="J113:J114"/>
    <mergeCell ref="J115:J116"/>
    <mergeCell ref="J117:J118"/>
    <mergeCell ref="J119:J121"/>
    <mergeCell ref="J122:J123"/>
    <mergeCell ref="J125:J126"/>
    <mergeCell ref="A93:A95"/>
    <mergeCell ref="A96:A100"/>
    <mergeCell ref="A110:A112"/>
    <mergeCell ref="A113:A114"/>
    <mergeCell ref="A115:A116"/>
    <mergeCell ref="A117:A118"/>
    <mergeCell ref="A119:A121"/>
    <mergeCell ref="A122:A123"/>
    <mergeCell ref="X76:X83"/>
    <mergeCell ref="X18:X19"/>
    <mergeCell ref="B20:B22"/>
    <mergeCell ref="B18:B19"/>
    <mergeCell ref="B25:B26"/>
    <mergeCell ref="C25:C26"/>
    <mergeCell ref="D25:D26"/>
    <mergeCell ref="X44:X46"/>
    <mergeCell ref="X69:X71"/>
    <mergeCell ref="X72:X73"/>
    <mergeCell ref="X62:X63"/>
    <mergeCell ref="X74:X75"/>
    <mergeCell ref="J74:J75"/>
    <mergeCell ref="J76:J83"/>
    <mergeCell ref="B36:B37"/>
    <mergeCell ref="C36:C37"/>
    <mergeCell ref="C60:C61"/>
    <mergeCell ref="X57:X59"/>
    <mergeCell ref="X20:X22"/>
    <mergeCell ref="X25:X26"/>
    <mergeCell ref="X27:X28"/>
    <mergeCell ref="X29:X33"/>
    <mergeCell ref="X36:X37"/>
    <mergeCell ref="X39:X43"/>
  </mergeCells>
  <pageMargins left="0.37" right="0.08" top="0.19" bottom="0.19" header="0.16" footer="0.13"/>
  <pageSetup paperSize="9" scale="73" orientation="landscape" r:id="rId1"/>
  <rowBreaks count="4" manualBreakCount="4">
    <brk id="61" max="24" man="1"/>
    <brk id="75" max="24" man="1"/>
    <brk id="92" max="24" man="1"/>
    <brk id="10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8"/>
  <sheetViews>
    <sheetView showGridLines="0" view="pageBreakPreview" zoomScale="83" zoomScaleSheetLayoutView="83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8" sqref="N1:N1048576"/>
    </sheetView>
  </sheetViews>
  <sheetFormatPr defaultRowHeight="20.100000000000001" customHeight="1"/>
  <cols>
    <col min="1" max="1" width="3.7109375" style="11" customWidth="1"/>
    <col min="2" max="2" width="11.85546875" style="11" customWidth="1"/>
    <col min="3" max="3" width="16.7109375" style="11" bestFit="1" customWidth="1"/>
    <col min="4" max="4" width="21.5703125" style="11" customWidth="1"/>
    <col min="5" max="5" width="3.5703125" customWidth="1"/>
    <col min="6" max="6" width="36.5703125" customWidth="1"/>
    <col min="7" max="7" width="29.42578125" style="106" customWidth="1"/>
    <col min="8" max="8" width="8.140625" hidden="1" customWidth="1"/>
    <col min="9" max="9" width="4.28515625" hidden="1" customWidth="1"/>
    <col min="10" max="10" width="8.28515625" style="11" customWidth="1"/>
    <col min="11" max="11" width="3.28515625" hidden="1" customWidth="1"/>
    <col min="12" max="12" width="10" hidden="1" customWidth="1"/>
    <col min="13" max="13" width="9.28515625" style="45" customWidth="1"/>
    <col min="14" max="14" width="1.85546875" style="105" hidden="1" customWidth="1"/>
    <col min="15" max="23" width="4.7109375" customWidth="1"/>
    <col min="24" max="24" width="13.42578125" customWidth="1"/>
    <col min="25" max="25" width="14" customWidth="1"/>
  </cols>
  <sheetData>
    <row r="1" spans="1:25" ht="20.100000000000001" customHeight="1">
      <c r="A1" s="869" t="s">
        <v>18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</row>
    <row r="2" spans="1:25" ht="20.100000000000001" customHeight="1">
      <c r="A2" s="954" t="str">
        <f>'Patna (West)'!A2</f>
        <v>Progress Report for the construction of SSS ( Sanc. Year 2012 - 13 )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</row>
    <row r="3" spans="1:25" ht="20.100000000000001" customHeight="1">
      <c r="A3" s="865" t="s">
        <v>50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953" t="str">
        <f>Summary!V3</f>
        <v>Date:-30.04.2015</v>
      </c>
      <c r="X3" s="953"/>
      <c r="Y3" s="953"/>
    </row>
    <row r="4" spans="1:25" ht="20.100000000000001" customHeight="1">
      <c r="A4" s="956" t="s">
        <v>45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</row>
    <row r="5" spans="1:25" ht="18" customHeight="1">
      <c r="A5" s="664" t="s">
        <v>0</v>
      </c>
      <c r="B5" s="664" t="s">
        <v>1</v>
      </c>
      <c r="C5" s="664" t="s">
        <v>2</v>
      </c>
      <c r="D5" s="664" t="s">
        <v>3</v>
      </c>
      <c r="E5" s="664" t="s">
        <v>0</v>
      </c>
      <c r="F5" s="665" t="s">
        <v>4</v>
      </c>
      <c r="G5" s="957" t="s">
        <v>5</v>
      </c>
      <c r="H5" s="655" t="s">
        <v>209</v>
      </c>
      <c r="I5" s="664" t="s">
        <v>207</v>
      </c>
      <c r="J5" s="655" t="s">
        <v>208</v>
      </c>
      <c r="K5" s="655" t="s">
        <v>31</v>
      </c>
      <c r="L5" s="664" t="s">
        <v>19</v>
      </c>
      <c r="M5" s="655" t="s">
        <v>32</v>
      </c>
      <c r="N5" s="705" t="s">
        <v>15</v>
      </c>
      <c r="O5" s="705"/>
      <c r="P5" s="705"/>
      <c r="Q5" s="705"/>
      <c r="R5" s="705"/>
      <c r="S5" s="705"/>
      <c r="T5" s="705"/>
      <c r="U5" s="705"/>
      <c r="V5" s="705"/>
      <c r="W5" s="705"/>
      <c r="X5" s="655" t="s">
        <v>20</v>
      </c>
      <c r="Y5" s="672" t="s">
        <v>13</v>
      </c>
    </row>
    <row r="6" spans="1:25" ht="29.25" customHeight="1">
      <c r="A6" s="664"/>
      <c r="B6" s="664"/>
      <c r="C6" s="664"/>
      <c r="D6" s="664"/>
      <c r="E6" s="664"/>
      <c r="F6" s="665"/>
      <c r="G6" s="957"/>
      <c r="H6" s="701"/>
      <c r="I6" s="664"/>
      <c r="J6" s="701"/>
      <c r="K6" s="701"/>
      <c r="L6" s="664"/>
      <c r="M6" s="701"/>
      <c r="N6" s="955" t="s">
        <v>6</v>
      </c>
      <c r="O6" s="705" t="s">
        <v>2441</v>
      </c>
      <c r="P6" s="664" t="s">
        <v>9</v>
      </c>
      <c r="Q6" s="664" t="s">
        <v>8</v>
      </c>
      <c r="R6" s="664" t="s">
        <v>16</v>
      </c>
      <c r="S6" s="664"/>
      <c r="T6" s="664" t="s">
        <v>17</v>
      </c>
      <c r="U6" s="664"/>
      <c r="V6" s="664" t="s">
        <v>12</v>
      </c>
      <c r="W6" s="664" t="s">
        <v>7</v>
      </c>
      <c r="X6" s="701"/>
      <c r="Y6" s="673"/>
    </row>
    <row r="7" spans="1:25" ht="27.75" customHeight="1">
      <c r="A7" s="664"/>
      <c r="B7" s="664"/>
      <c r="C7" s="664"/>
      <c r="D7" s="664"/>
      <c r="E7" s="664"/>
      <c r="F7" s="665"/>
      <c r="G7" s="957"/>
      <c r="H7" s="656"/>
      <c r="I7" s="664"/>
      <c r="J7" s="656"/>
      <c r="K7" s="656"/>
      <c r="L7" s="664"/>
      <c r="M7" s="656"/>
      <c r="N7" s="955"/>
      <c r="O7" s="705"/>
      <c r="P7" s="664"/>
      <c r="Q7" s="664"/>
      <c r="R7" s="329" t="s">
        <v>10</v>
      </c>
      <c r="S7" s="329" t="s">
        <v>11</v>
      </c>
      <c r="T7" s="329" t="s">
        <v>10</v>
      </c>
      <c r="U7" s="329" t="s">
        <v>11</v>
      </c>
      <c r="V7" s="664"/>
      <c r="W7" s="664"/>
      <c r="X7" s="656"/>
      <c r="Y7" s="674"/>
    </row>
    <row r="8" spans="1:25" ht="35.1" customHeight="1">
      <c r="A8" s="241">
        <v>1</v>
      </c>
      <c r="B8" s="18" t="s">
        <v>550</v>
      </c>
      <c r="C8" s="273" t="s">
        <v>551</v>
      </c>
      <c r="D8" s="462" t="s">
        <v>1500</v>
      </c>
      <c r="E8" s="393">
        <v>1</v>
      </c>
      <c r="F8" s="467" t="s">
        <v>552</v>
      </c>
      <c r="G8" s="471" t="s">
        <v>1873</v>
      </c>
      <c r="H8" s="1"/>
      <c r="J8" s="16">
        <v>109.52</v>
      </c>
      <c r="K8" s="1"/>
      <c r="L8" s="1"/>
      <c r="M8" s="17" t="s">
        <v>204</v>
      </c>
      <c r="N8" s="103"/>
      <c r="O8" s="102"/>
      <c r="P8" s="102"/>
      <c r="Q8" s="102">
        <v>1</v>
      </c>
      <c r="R8" s="101"/>
      <c r="S8" s="101"/>
      <c r="T8" s="101"/>
      <c r="U8" s="101"/>
      <c r="V8" s="101"/>
      <c r="W8" s="1"/>
      <c r="X8" s="609">
        <v>18.28</v>
      </c>
      <c r="Y8" s="1"/>
    </row>
    <row r="9" spans="1:25" ht="35.1" customHeight="1">
      <c r="A9" s="242">
        <v>2</v>
      </c>
      <c r="B9" s="18" t="s">
        <v>553</v>
      </c>
      <c r="C9" s="273" t="s">
        <v>551</v>
      </c>
      <c r="D9" s="462" t="s">
        <v>1501</v>
      </c>
      <c r="E9" s="393">
        <v>1</v>
      </c>
      <c r="F9" s="467" t="s">
        <v>554</v>
      </c>
      <c r="G9" s="472" t="s">
        <v>1748</v>
      </c>
      <c r="H9" s="1"/>
      <c r="J9" s="16">
        <v>110.01</v>
      </c>
      <c r="K9" s="1"/>
      <c r="L9" s="1"/>
      <c r="M9" s="17" t="s">
        <v>204</v>
      </c>
      <c r="N9" s="103"/>
      <c r="O9" s="102"/>
      <c r="P9" s="102"/>
      <c r="Q9" s="102"/>
      <c r="R9" s="102"/>
      <c r="S9" s="102"/>
      <c r="T9" s="102"/>
      <c r="U9" s="102"/>
      <c r="V9" s="102">
        <v>1</v>
      </c>
      <c r="W9" s="1"/>
      <c r="X9" s="609">
        <v>82.33</v>
      </c>
      <c r="Y9" s="136"/>
    </row>
    <row r="10" spans="1:25" ht="35.1" customHeight="1">
      <c r="A10" s="745">
        <v>3</v>
      </c>
      <c r="B10" s="958" t="s">
        <v>555</v>
      </c>
      <c r="C10" s="932" t="s">
        <v>551</v>
      </c>
      <c r="D10" s="930" t="s">
        <v>1502</v>
      </c>
      <c r="E10" s="393">
        <v>1</v>
      </c>
      <c r="F10" s="467" t="s">
        <v>556</v>
      </c>
      <c r="G10" s="962" t="s">
        <v>1873</v>
      </c>
      <c r="H10" s="1"/>
      <c r="J10" s="715">
        <v>441.01</v>
      </c>
      <c r="K10" s="1"/>
      <c r="L10" s="1"/>
      <c r="M10" s="716" t="s">
        <v>204</v>
      </c>
      <c r="N10" s="103"/>
      <c r="O10" s="102"/>
      <c r="P10" s="102"/>
      <c r="Q10" s="102"/>
      <c r="R10" s="102">
        <v>1</v>
      </c>
      <c r="S10" s="101"/>
      <c r="T10" s="101"/>
      <c r="U10" s="101"/>
      <c r="V10" s="101"/>
      <c r="W10" s="1"/>
      <c r="X10" s="927">
        <v>56.85</v>
      </c>
      <c r="Y10" s="136"/>
    </row>
    <row r="11" spans="1:25" ht="35.1" customHeight="1">
      <c r="A11" s="745"/>
      <c r="B11" s="958"/>
      <c r="C11" s="932"/>
      <c r="D11" s="959"/>
      <c r="E11" s="393">
        <v>2</v>
      </c>
      <c r="F11" s="467" t="s">
        <v>557</v>
      </c>
      <c r="G11" s="963"/>
      <c r="H11" s="1"/>
      <c r="J11" s="715"/>
      <c r="K11" s="1"/>
      <c r="L11" s="1"/>
      <c r="M11" s="716"/>
      <c r="N11" s="103"/>
      <c r="O11" s="102"/>
      <c r="P11" s="102"/>
      <c r="Q11" s="102"/>
      <c r="R11" s="102"/>
      <c r="S11" s="102">
        <v>1</v>
      </c>
      <c r="T11" s="101"/>
      <c r="U11" s="101"/>
      <c r="V11" s="101"/>
      <c r="W11" s="1"/>
      <c r="X11" s="927"/>
      <c r="Y11" s="136"/>
    </row>
    <row r="12" spans="1:25" ht="35.1" customHeight="1">
      <c r="A12" s="745"/>
      <c r="B12" s="958"/>
      <c r="C12" s="932"/>
      <c r="D12" s="959"/>
      <c r="E12" s="393">
        <v>3</v>
      </c>
      <c r="F12" s="467" t="s">
        <v>558</v>
      </c>
      <c r="G12" s="963"/>
      <c r="H12" s="1"/>
      <c r="J12" s="715"/>
      <c r="K12" s="1"/>
      <c r="L12" s="1"/>
      <c r="M12" s="716"/>
      <c r="N12" s="103"/>
      <c r="O12" s="102"/>
      <c r="P12" s="102"/>
      <c r="Q12" s="102"/>
      <c r="R12" s="102">
        <v>1</v>
      </c>
      <c r="S12" s="101"/>
      <c r="T12" s="101"/>
      <c r="U12" s="101"/>
      <c r="V12" s="101"/>
      <c r="W12" s="1"/>
      <c r="X12" s="927"/>
      <c r="Y12" s="136"/>
    </row>
    <row r="13" spans="1:25" ht="35.1" customHeight="1">
      <c r="A13" s="745"/>
      <c r="B13" s="958"/>
      <c r="C13" s="932"/>
      <c r="D13" s="931"/>
      <c r="E13" s="393">
        <v>4</v>
      </c>
      <c r="F13" s="467" t="s">
        <v>559</v>
      </c>
      <c r="G13" s="964"/>
      <c r="H13" s="1"/>
      <c r="J13" s="715"/>
      <c r="K13" s="1"/>
      <c r="L13" s="1"/>
      <c r="M13" s="716"/>
      <c r="N13" s="103"/>
      <c r="O13" s="102"/>
      <c r="P13" s="102">
        <v>1</v>
      </c>
      <c r="Q13" s="101"/>
      <c r="R13" s="101"/>
      <c r="S13" s="101"/>
      <c r="T13" s="101"/>
      <c r="U13" s="101"/>
      <c r="V13" s="101"/>
      <c r="W13" s="1"/>
      <c r="X13" s="927"/>
      <c r="Y13" s="136"/>
    </row>
    <row r="14" spans="1:25" ht="35.1" customHeight="1">
      <c r="A14" s="241">
        <v>4</v>
      </c>
      <c r="B14" s="18" t="s">
        <v>560</v>
      </c>
      <c r="C14" s="273" t="s">
        <v>551</v>
      </c>
      <c r="D14" s="462" t="s">
        <v>1262</v>
      </c>
      <c r="E14" s="393">
        <v>1</v>
      </c>
      <c r="F14" s="467" t="s">
        <v>561</v>
      </c>
      <c r="G14" s="472" t="s">
        <v>1774</v>
      </c>
      <c r="H14" s="1"/>
      <c r="J14" s="16">
        <v>110.44</v>
      </c>
      <c r="K14" s="1"/>
      <c r="L14" s="1"/>
      <c r="M14" s="17" t="s">
        <v>204</v>
      </c>
      <c r="N14" s="103"/>
      <c r="O14" s="135"/>
      <c r="P14" s="135"/>
      <c r="Q14" s="135"/>
      <c r="R14" s="135"/>
      <c r="S14" s="135"/>
      <c r="T14" s="135"/>
      <c r="U14" s="135"/>
      <c r="V14" s="135">
        <v>1</v>
      </c>
      <c r="W14" s="1"/>
      <c r="X14" s="606">
        <v>83.68</v>
      </c>
      <c r="Y14" s="136"/>
    </row>
    <row r="15" spans="1:25" ht="35.1" customHeight="1">
      <c r="A15" s="241">
        <v>5</v>
      </c>
      <c r="B15" s="18" t="s">
        <v>562</v>
      </c>
      <c r="C15" s="273" t="s">
        <v>551</v>
      </c>
      <c r="D15" s="462" t="s">
        <v>1503</v>
      </c>
      <c r="E15" s="393">
        <v>1</v>
      </c>
      <c r="F15" s="467" t="s">
        <v>563</v>
      </c>
      <c r="G15" s="473" t="s">
        <v>1843</v>
      </c>
      <c r="H15" s="1"/>
      <c r="J15" s="16">
        <v>109.38</v>
      </c>
      <c r="K15" s="1"/>
      <c r="L15" s="1"/>
      <c r="M15" s="17" t="s">
        <v>204</v>
      </c>
      <c r="N15" s="103">
        <v>1</v>
      </c>
      <c r="O15" s="101"/>
      <c r="P15" s="101"/>
      <c r="Q15" s="101"/>
      <c r="R15" s="101"/>
      <c r="S15" s="101"/>
      <c r="T15" s="101"/>
      <c r="U15" s="101"/>
      <c r="V15" s="101"/>
      <c r="W15" s="1"/>
      <c r="X15" s="610"/>
      <c r="Y15" s="1"/>
    </row>
    <row r="16" spans="1:25" ht="35.1" customHeight="1">
      <c r="A16" s="763">
        <v>6</v>
      </c>
      <c r="B16" s="960" t="s">
        <v>564</v>
      </c>
      <c r="C16" s="938" t="s">
        <v>551</v>
      </c>
      <c r="D16" s="930" t="s">
        <v>1504</v>
      </c>
      <c r="E16" s="393">
        <v>1</v>
      </c>
      <c r="F16" s="467" t="s">
        <v>565</v>
      </c>
      <c r="G16" s="962" t="s">
        <v>1873</v>
      </c>
      <c r="H16" s="1"/>
      <c r="J16" s="759">
        <v>220.38</v>
      </c>
      <c r="K16" s="1"/>
      <c r="L16" s="1"/>
      <c r="M16" s="284"/>
      <c r="N16" s="103"/>
      <c r="O16" s="102"/>
      <c r="P16" s="102"/>
      <c r="Q16" s="102"/>
      <c r="R16" s="102"/>
      <c r="S16" s="102">
        <v>1</v>
      </c>
      <c r="T16" s="101"/>
      <c r="U16" s="101"/>
      <c r="V16" s="101"/>
      <c r="W16" s="1"/>
      <c r="X16" s="769">
        <v>71.989999999999995</v>
      </c>
      <c r="Y16" s="1"/>
    </row>
    <row r="17" spans="1:25" ht="35.1" customHeight="1">
      <c r="A17" s="846"/>
      <c r="B17" s="961"/>
      <c r="C17" s="939"/>
      <c r="D17" s="931"/>
      <c r="E17" s="461">
        <v>2</v>
      </c>
      <c r="F17" s="468" t="s">
        <v>2310</v>
      </c>
      <c r="G17" s="964"/>
      <c r="H17" s="1"/>
      <c r="J17" s="761"/>
      <c r="K17" s="1"/>
      <c r="L17" s="1"/>
      <c r="M17" s="17" t="s">
        <v>204</v>
      </c>
      <c r="N17" s="103"/>
      <c r="O17" s="102"/>
      <c r="P17" s="102"/>
      <c r="Q17" s="102"/>
      <c r="R17" s="102"/>
      <c r="S17" s="102">
        <v>1</v>
      </c>
      <c r="T17" s="101"/>
      <c r="U17" s="101"/>
      <c r="V17" s="101"/>
      <c r="W17" s="1"/>
      <c r="X17" s="770"/>
      <c r="Y17" s="1"/>
    </row>
    <row r="18" spans="1:25" ht="35.1" customHeight="1">
      <c r="A18" s="745">
        <v>7</v>
      </c>
      <c r="B18" s="958" t="s">
        <v>566</v>
      </c>
      <c r="C18" s="932" t="s">
        <v>551</v>
      </c>
      <c r="D18" s="930" t="s">
        <v>1505</v>
      </c>
      <c r="E18" s="393">
        <v>1</v>
      </c>
      <c r="F18" s="467" t="s">
        <v>567</v>
      </c>
      <c r="G18" s="940" t="s">
        <v>1817</v>
      </c>
      <c r="H18" s="1"/>
      <c r="J18" s="715">
        <v>438.57</v>
      </c>
      <c r="K18" s="1"/>
      <c r="L18" s="1"/>
      <c r="M18" s="716" t="s">
        <v>204</v>
      </c>
      <c r="N18" s="103"/>
      <c r="O18" s="620"/>
      <c r="P18" s="620"/>
      <c r="Q18" s="620">
        <v>1</v>
      </c>
      <c r="R18" s="621"/>
      <c r="S18" s="621"/>
      <c r="T18" s="101"/>
      <c r="U18" s="101"/>
      <c r="V18" s="101"/>
      <c r="W18" s="1"/>
      <c r="X18" s="927">
        <v>88.36</v>
      </c>
      <c r="Y18" s="1"/>
    </row>
    <row r="19" spans="1:25" ht="35.1" customHeight="1">
      <c r="A19" s="745"/>
      <c r="B19" s="958"/>
      <c r="C19" s="932"/>
      <c r="D19" s="959"/>
      <c r="E19" s="393">
        <v>2</v>
      </c>
      <c r="F19" s="467" t="s">
        <v>568</v>
      </c>
      <c r="G19" s="941"/>
      <c r="H19" s="1"/>
      <c r="J19" s="715"/>
      <c r="K19" s="1"/>
      <c r="L19" s="1"/>
      <c r="M19" s="716"/>
      <c r="N19" s="103"/>
      <c r="O19" s="620"/>
      <c r="P19" s="620"/>
      <c r="Q19" s="620"/>
      <c r="R19" s="620">
        <v>1</v>
      </c>
      <c r="S19" s="621"/>
      <c r="T19" s="101"/>
      <c r="U19" s="101"/>
      <c r="V19" s="101"/>
      <c r="W19" s="1"/>
      <c r="X19" s="927"/>
      <c r="Y19" s="1"/>
    </row>
    <row r="20" spans="1:25" ht="35.1" customHeight="1">
      <c r="A20" s="745"/>
      <c r="B20" s="958"/>
      <c r="C20" s="932"/>
      <c r="D20" s="959"/>
      <c r="E20" s="393">
        <v>3</v>
      </c>
      <c r="F20" s="467" t="s">
        <v>569</v>
      </c>
      <c r="G20" s="941"/>
      <c r="H20" s="1"/>
      <c r="J20" s="715"/>
      <c r="K20" s="1"/>
      <c r="L20" s="1"/>
      <c r="M20" s="716"/>
      <c r="N20" s="103"/>
      <c r="O20" s="620"/>
      <c r="P20" s="620"/>
      <c r="Q20" s="620"/>
      <c r="R20" s="620"/>
      <c r="S20" s="620">
        <v>1</v>
      </c>
      <c r="T20" s="101"/>
      <c r="U20" s="101"/>
      <c r="V20" s="101"/>
      <c r="W20" s="1"/>
      <c r="X20" s="927"/>
      <c r="Y20" s="1"/>
    </row>
    <row r="21" spans="1:25" ht="35.1" customHeight="1">
      <c r="A21" s="745"/>
      <c r="B21" s="958"/>
      <c r="C21" s="932"/>
      <c r="D21" s="931"/>
      <c r="E21" s="393">
        <v>4</v>
      </c>
      <c r="F21" s="467" t="s">
        <v>570</v>
      </c>
      <c r="G21" s="942"/>
      <c r="H21" s="1"/>
      <c r="J21" s="715"/>
      <c r="K21" s="1"/>
      <c r="L21" s="1"/>
      <c r="M21" s="716"/>
      <c r="N21" s="103"/>
      <c r="O21" s="620"/>
      <c r="P21" s="620"/>
      <c r="Q21" s="620"/>
      <c r="R21" s="620"/>
      <c r="S21" s="620">
        <v>1</v>
      </c>
      <c r="T21" s="101"/>
      <c r="U21" s="101"/>
      <c r="V21" s="101"/>
      <c r="W21" s="1"/>
      <c r="X21" s="927"/>
      <c r="Y21" s="1"/>
    </row>
    <row r="22" spans="1:25" ht="35.1" customHeight="1">
      <c r="A22" s="241">
        <v>8</v>
      </c>
      <c r="B22" s="18" t="s">
        <v>571</v>
      </c>
      <c r="C22" s="273" t="s">
        <v>551</v>
      </c>
      <c r="D22" s="462" t="s">
        <v>1506</v>
      </c>
      <c r="E22" s="393">
        <v>1</v>
      </c>
      <c r="F22" s="467" t="s">
        <v>572</v>
      </c>
      <c r="G22" s="471" t="s">
        <v>1304</v>
      </c>
      <c r="H22" s="1"/>
      <c r="J22" s="16">
        <v>110.56</v>
      </c>
      <c r="K22" s="1"/>
      <c r="L22" s="1"/>
      <c r="M22" s="17" t="s">
        <v>204</v>
      </c>
      <c r="N22" s="103"/>
      <c r="O22" s="102"/>
      <c r="P22" s="102"/>
      <c r="Q22" s="102"/>
      <c r="R22" s="102"/>
      <c r="S22" s="102"/>
      <c r="T22" s="102"/>
      <c r="U22" s="102"/>
      <c r="V22" s="102">
        <v>1</v>
      </c>
      <c r="W22" s="1"/>
      <c r="X22" s="606">
        <v>76.989999999999995</v>
      </c>
      <c r="Y22" s="1"/>
    </row>
    <row r="23" spans="1:25" ht="35.1" customHeight="1">
      <c r="A23" s="745">
        <v>9</v>
      </c>
      <c r="B23" s="958" t="s">
        <v>573</v>
      </c>
      <c r="C23" s="932" t="s">
        <v>551</v>
      </c>
      <c r="D23" s="930" t="s">
        <v>1507</v>
      </c>
      <c r="E23" s="393">
        <v>1</v>
      </c>
      <c r="F23" s="467" t="s">
        <v>574</v>
      </c>
      <c r="G23" s="940" t="s">
        <v>1522</v>
      </c>
      <c r="H23" s="1"/>
      <c r="J23" s="715">
        <v>220.7</v>
      </c>
      <c r="K23" s="1"/>
      <c r="L23" s="1"/>
      <c r="M23" s="716" t="s">
        <v>204</v>
      </c>
      <c r="N23" s="103"/>
      <c r="O23" s="102"/>
      <c r="P23" s="102"/>
      <c r="Q23" s="102"/>
      <c r="R23" s="102"/>
      <c r="S23" s="102"/>
      <c r="T23" s="102"/>
      <c r="U23" s="102">
        <v>1</v>
      </c>
      <c r="V23" s="101"/>
      <c r="W23" s="1"/>
      <c r="X23" s="927">
        <v>123.9</v>
      </c>
      <c r="Y23" s="1"/>
    </row>
    <row r="24" spans="1:25" ht="35.1" customHeight="1">
      <c r="A24" s="745"/>
      <c r="B24" s="958"/>
      <c r="C24" s="932"/>
      <c r="D24" s="931"/>
      <c r="E24" s="393">
        <v>2</v>
      </c>
      <c r="F24" s="467" t="s">
        <v>575</v>
      </c>
      <c r="G24" s="942"/>
      <c r="H24" s="1"/>
      <c r="J24" s="715"/>
      <c r="K24" s="1"/>
      <c r="L24" s="1"/>
      <c r="M24" s="716"/>
      <c r="N24" s="103"/>
      <c r="O24" s="102"/>
      <c r="P24" s="102"/>
      <c r="Q24" s="102"/>
      <c r="R24" s="102"/>
      <c r="S24" s="102"/>
      <c r="T24" s="102"/>
      <c r="U24" s="102"/>
      <c r="V24" s="102">
        <v>1</v>
      </c>
      <c r="W24" s="1"/>
      <c r="X24" s="927"/>
      <c r="Y24" s="1"/>
    </row>
    <row r="25" spans="1:25" ht="35.1" customHeight="1">
      <c r="A25" s="241">
        <v>10</v>
      </c>
      <c r="B25" s="18" t="s">
        <v>576</v>
      </c>
      <c r="C25" s="273" t="s">
        <v>551</v>
      </c>
      <c r="D25" s="462" t="s">
        <v>1508</v>
      </c>
      <c r="E25" s="393">
        <v>1</v>
      </c>
      <c r="F25" s="467" t="s">
        <v>577</v>
      </c>
      <c r="G25" s="471" t="s">
        <v>1818</v>
      </c>
      <c r="H25" s="1"/>
      <c r="J25" s="16">
        <v>111.2</v>
      </c>
      <c r="K25" s="1"/>
      <c r="L25" s="1"/>
      <c r="M25" s="17" t="s">
        <v>204</v>
      </c>
      <c r="N25" s="103"/>
      <c r="O25" s="102"/>
      <c r="P25" s="102"/>
      <c r="Q25" s="102"/>
      <c r="R25" s="102">
        <v>1</v>
      </c>
      <c r="S25" s="101"/>
      <c r="T25" s="101"/>
      <c r="U25" s="101"/>
      <c r="V25" s="101"/>
      <c r="W25" s="1"/>
      <c r="X25" s="609">
        <v>18.420000000000002</v>
      </c>
      <c r="Y25" s="1"/>
    </row>
    <row r="26" spans="1:25" ht="35.1" customHeight="1">
      <c r="A26" s="745">
        <v>11</v>
      </c>
      <c r="B26" s="958" t="s">
        <v>578</v>
      </c>
      <c r="C26" s="932" t="s">
        <v>579</v>
      </c>
      <c r="D26" s="933" t="s">
        <v>1509</v>
      </c>
      <c r="E26" s="393">
        <v>1</v>
      </c>
      <c r="F26" s="467" t="s">
        <v>580</v>
      </c>
      <c r="G26" s="940" t="s">
        <v>1874</v>
      </c>
      <c r="H26" s="1"/>
      <c r="J26" s="715">
        <v>920.32</v>
      </c>
      <c r="K26" s="1"/>
      <c r="L26" s="1"/>
      <c r="M26" s="716" t="s">
        <v>204</v>
      </c>
      <c r="N26" s="103"/>
      <c r="O26" s="102"/>
      <c r="P26" s="102"/>
      <c r="Q26" s="102"/>
      <c r="R26" s="102">
        <v>1</v>
      </c>
      <c r="S26" s="101"/>
      <c r="T26" s="101"/>
      <c r="U26" s="101"/>
      <c r="V26" s="101"/>
      <c r="W26" s="1"/>
      <c r="X26" s="927">
        <v>203.17</v>
      </c>
      <c r="Y26" s="1"/>
    </row>
    <row r="27" spans="1:25" ht="35.1" customHeight="1">
      <c r="A27" s="745"/>
      <c r="B27" s="958"/>
      <c r="C27" s="932"/>
      <c r="D27" s="934"/>
      <c r="E27" s="393">
        <v>2</v>
      </c>
      <c r="F27" s="467" t="s">
        <v>581</v>
      </c>
      <c r="G27" s="941"/>
      <c r="H27" s="1"/>
      <c r="J27" s="715"/>
      <c r="K27" s="1"/>
      <c r="L27" s="1"/>
      <c r="M27" s="716"/>
      <c r="N27" s="103"/>
      <c r="O27" s="102"/>
      <c r="P27" s="102"/>
      <c r="Q27" s="102"/>
      <c r="R27" s="102"/>
      <c r="S27" s="102">
        <v>1</v>
      </c>
      <c r="T27" s="101"/>
      <c r="U27" s="101"/>
      <c r="V27" s="101"/>
      <c r="W27" s="1"/>
      <c r="X27" s="927"/>
      <c r="Y27" s="1"/>
    </row>
    <row r="28" spans="1:25" ht="35.1" customHeight="1">
      <c r="A28" s="745"/>
      <c r="B28" s="958"/>
      <c r="C28" s="932"/>
      <c r="D28" s="934"/>
      <c r="E28" s="393">
        <v>3</v>
      </c>
      <c r="F28" s="467" t="s">
        <v>582</v>
      </c>
      <c r="G28" s="941"/>
      <c r="H28" s="1"/>
      <c r="J28" s="715"/>
      <c r="K28" s="1"/>
      <c r="L28" s="1"/>
      <c r="M28" s="716"/>
      <c r="N28" s="103"/>
      <c r="O28" s="102"/>
      <c r="P28" s="102"/>
      <c r="Q28" s="102"/>
      <c r="R28" s="102"/>
      <c r="S28" s="102">
        <v>1</v>
      </c>
      <c r="T28" s="101"/>
      <c r="U28" s="101"/>
      <c r="V28" s="101"/>
      <c r="W28" s="1"/>
      <c r="X28" s="927"/>
      <c r="Y28" s="1"/>
    </row>
    <row r="29" spans="1:25" ht="35.1" customHeight="1">
      <c r="A29" s="745"/>
      <c r="B29" s="958"/>
      <c r="C29" s="932"/>
      <c r="D29" s="934"/>
      <c r="E29" s="393">
        <v>4</v>
      </c>
      <c r="F29" s="467" t="s">
        <v>583</v>
      </c>
      <c r="G29" s="941"/>
      <c r="H29" s="1"/>
      <c r="J29" s="715"/>
      <c r="K29" s="1"/>
      <c r="L29" s="1"/>
      <c r="M29" s="716"/>
      <c r="N29" s="103"/>
      <c r="O29" s="102"/>
      <c r="P29" s="102"/>
      <c r="Q29" s="102"/>
      <c r="R29" s="102">
        <v>1</v>
      </c>
      <c r="S29" s="101"/>
      <c r="T29" s="101"/>
      <c r="U29" s="101"/>
      <c r="V29" s="101"/>
      <c r="W29" s="1"/>
      <c r="X29" s="927"/>
      <c r="Y29" s="1"/>
    </row>
    <row r="30" spans="1:25" ht="35.1" customHeight="1">
      <c r="A30" s="745"/>
      <c r="B30" s="958"/>
      <c r="C30" s="932"/>
      <c r="D30" s="934"/>
      <c r="E30" s="393">
        <v>5</v>
      </c>
      <c r="F30" s="467" t="s">
        <v>584</v>
      </c>
      <c r="G30" s="941"/>
      <c r="H30" s="1"/>
      <c r="J30" s="715"/>
      <c r="K30" s="1"/>
      <c r="L30" s="1"/>
      <c r="M30" s="716"/>
      <c r="N30" s="103"/>
      <c r="O30" s="102">
        <v>1</v>
      </c>
      <c r="P30" s="101"/>
      <c r="Q30" s="101"/>
      <c r="R30" s="101"/>
      <c r="S30" s="101"/>
      <c r="T30" s="101"/>
      <c r="U30" s="101"/>
      <c r="V30" s="101"/>
      <c r="W30" s="1"/>
      <c r="X30" s="927"/>
      <c r="Y30" s="1"/>
    </row>
    <row r="31" spans="1:25" ht="35.1" customHeight="1">
      <c r="A31" s="745"/>
      <c r="B31" s="958"/>
      <c r="C31" s="932"/>
      <c r="D31" s="934"/>
      <c r="E31" s="393">
        <v>6</v>
      </c>
      <c r="F31" s="467" t="s">
        <v>585</v>
      </c>
      <c r="G31" s="941"/>
      <c r="H31" s="1"/>
      <c r="J31" s="715"/>
      <c r="K31" s="1"/>
      <c r="L31" s="1"/>
      <c r="M31" s="716"/>
      <c r="N31" s="103"/>
      <c r="O31" s="620"/>
      <c r="P31" s="620"/>
      <c r="Q31" s="620"/>
      <c r="R31" s="620"/>
      <c r="S31" s="620">
        <v>1</v>
      </c>
      <c r="T31" s="621"/>
      <c r="U31" s="621"/>
      <c r="V31" s="621"/>
      <c r="W31" s="621"/>
      <c r="X31" s="927"/>
      <c r="Y31" s="1"/>
    </row>
    <row r="32" spans="1:25" ht="35.1" customHeight="1">
      <c r="A32" s="745"/>
      <c r="B32" s="958"/>
      <c r="C32" s="932"/>
      <c r="D32" s="934"/>
      <c r="E32" s="393">
        <v>7</v>
      </c>
      <c r="F32" s="467" t="s">
        <v>586</v>
      </c>
      <c r="G32" s="941"/>
      <c r="H32" s="1"/>
      <c r="J32" s="715"/>
      <c r="K32" s="1"/>
      <c r="L32" s="1"/>
      <c r="M32" s="716"/>
      <c r="N32" s="103"/>
      <c r="O32" s="620"/>
      <c r="P32" s="620"/>
      <c r="Q32" s="620"/>
      <c r="R32" s="620">
        <v>1</v>
      </c>
      <c r="S32" s="621"/>
      <c r="T32" s="621"/>
      <c r="U32" s="621"/>
      <c r="V32" s="621"/>
      <c r="W32" s="621"/>
      <c r="X32" s="927"/>
      <c r="Y32" s="1"/>
    </row>
    <row r="33" spans="1:25" ht="35.1" customHeight="1">
      <c r="A33" s="745"/>
      <c r="B33" s="958"/>
      <c r="C33" s="932"/>
      <c r="D33" s="935"/>
      <c r="E33" s="393">
        <v>8</v>
      </c>
      <c r="F33" s="467" t="s">
        <v>587</v>
      </c>
      <c r="G33" s="942"/>
      <c r="H33" s="1"/>
      <c r="J33" s="715"/>
      <c r="K33" s="1"/>
      <c r="L33" s="1"/>
      <c r="M33" s="716"/>
      <c r="N33" s="103"/>
      <c r="O33" s="620"/>
      <c r="P33" s="620"/>
      <c r="Q33" s="620"/>
      <c r="R33" s="620"/>
      <c r="S33" s="620">
        <v>1</v>
      </c>
      <c r="T33" s="621"/>
      <c r="U33" s="621"/>
      <c r="V33" s="621"/>
      <c r="W33" s="621"/>
      <c r="X33" s="927"/>
      <c r="Y33" s="1"/>
    </row>
    <row r="34" spans="1:25" ht="35.1" customHeight="1">
      <c r="A34" s="241">
        <v>12</v>
      </c>
      <c r="B34" s="18" t="s">
        <v>588</v>
      </c>
      <c r="C34" s="273" t="s">
        <v>579</v>
      </c>
      <c r="D34" s="463" t="s">
        <v>1510</v>
      </c>
      <c r="E34" s="393">
        <v>1</v>
      </c>
      <c r="F34" s="415" t="s">
        <v>589</v>
      </c>
      <c r="G34" s="472" t="s">
        <v>1523</v>
      </c>
      <c r="H34" s="1"/>
      <c r="J34" s="16">
        <v>113.98</v>
      </c>
      <c r="K34" s="1"/>
      <c r="L34" s="1"/>
      <c r="M34" s="17" t="s">
        <v>204</v>
      </c>
      <c r="N34" s="103"/>
      <c r="O34" s="102"/>
      <c r="P34" s="102"/>
      <c r="Q34" s="102"/>
      <c r="R34" s="102"/>
      <c r="S34" s="102"/>
      <c r="T34" s="102"/>
      <c r="U34" s="102"/>
      <c r="V34" s="102">
        <v>1</v>
      </c>
      <c r="W34" s="1"/>
      <c r="X34" s="606">
        <v>71.92</v>
      </c>
      <c r="Y34" s="1"/>
    </row>
    <row r="35" spans="1:25" ht="35.1" customHeight="1">
      <c r="A35" s="317">
        <v>13</v>
      </c>
      <c r="B35" s="52" t="s">
        <v>2353</v>
      </c>
      <c r="C35" s="932" t="s">
        <v>579</v>
      </c>
      <c r="D35" s="933" t="s">
        <v>1511</v>
      </c>
      <c r="E35" s="393">
        <v>1</v>
      </c>
      <c r="F35" s="467" t="s">
        <v>590</v>
      </c>
      <c r="G35" s="474" t="s">
        <v>2358</v>
      </c>
      <c r="H35" s="1"/>
      <c r="J35" s="715">
        <v>563.29</v>
      </c>
      <c r="K35" s="1"/>
      <c r="L35" s="1"/>
      <c r="M35" s="716" t="s">
        <v>204</v>
      </c>
      <c r="N35" s="103"/>
      <c r="O35" s="620"/>
      <c r="P35" s="620"/>
      <c r="Q35" s="620">
        <v>1</v>
      </c>
      <c r="R35" s="101"/>
      <c r="S35" s="101"/>
      <c r="T35" s="101"/>
      <c r="U35" s="101"/>
      <c r="V35" s="101"/>
      <c r="W35" s="1"/>
      <c r="X35" s="610"/>
      <c r="Y35" s="1"/>
    </row>
    <row r="36" spans="1:25" ht="35.1" customHeight="1">
      <c r="A36" s="317">
        <v>14</v>
      </c>
      <c r="B36" s="52" t="s">
        <v>2354</v>
      </c>
      <c r="C36" s="932"/>
      <c r="D36" s="934"/>
      <c r="E36" s="393">
        <v>1</v>
      </c>
      <c r="F36" s="467" t="s">
        <v>591</v>
      </c>
      <c r="G36" s="475" t="s">
        <v>2359</v>
      </c>
      <c r="H36" s="1"/>
      <c r="J36" s="715"/>
      <c r="K36" s="1"/>
      <c r="L36" s="1"/>
      <c r="M36" s="716"/>
      <c r="N36" s="103">
        <v>1</v>
      </c>
      <c r="O36" s="101"/>
      <c r="P36" s="101"/>
      <c r="Q36" s="101"/>
      <c r="R36" s="101"/>
      <c r="S36" s="101"/>
      <c r="T36" s="101"/>
      <c r="U36" s="101"/>
      <c r="V36" s="101"/>
      <c r="W36" s="1"/>
      <c r="X36" s="610">
        <v>20.99</v>
      </c>
      <c r="Y36" s="1"/>
    </row>
    <row r="37" spans="1:25" ht="35.1" customHeight="1">
      <c r="A37" s="317">
        <v>15</v>
      </c>
      <c r="B37" s="52" t="s">
        <v>2355</v>
      </c>
      <c r="C37" s="932"/>
      <c r="D37" s="934"/>
      <c r="E37" s="393">
        <v>1</v>
      </c>
      <c r="F37" s="467" t="s">
        <v>592</v>
      </c>
      <c r="G37" s="474" t="s">
        <v>2360</v>
      </c>
      <c r="H37" s="1"/>
      <c r="J37" s="715"/>
      <c r="K37" s="1"/>
      <c r="L37" s="1"/>
      <c r="M37" s="716"/>
      <c r="N37" s="103">
        <v>1</v>
      </c>
      <c r="O37" s="101"/>
      <c r="P37" s="101"/>
      <c r="Q37" s="101"/>
      <c r="R37" s="101"/>
      <c r="S37" s="101"/>
      <c r="T37" s="101"/>
      <c r="U37" s="101"/>
      <c r="V37" s="101"/>
      <c r="W37" s="1"/>
      <c r="X37" s="610"/>
      <c r="Y37" s="1"/>
    </row>
    <row r="38" spans="1:25" ht="35.1" customHeight="1">
      <c r="A38" s="317">
        <v>16</v>
      </c>
      <c r="B38" s="52" t="s">
        <v>2356</v>
      </c>
      <c r="C38" s="932"/>
      <c r="D38" s="934"/>
      <c r="E38" s="393">
        <v>1</v>
      </c>
      <c r="F38" s="467" t="s">
        <v>593</v>
      </c>
      <c r="G38" s="474" t="s">
        <v>2358</v>
      </c>
      <c r="H38" s="1"/>
      <c r="J38" s="715"/>
      <c r="K38" s="1"/>
      <c r="L38" s="1"/>
      <c r="M38" s="716"/>
      <c r="N38" s="103">
        <v>1</v>
      </c>
      <c r="O38" s="101"/>
      <c r="P38" s="101"/>
      <c r="Q38" s="101"/>
      <c r="R38" s="101"/>
      <c r="S38" s="101"/>
      <c r="T38" s="101"/>
      <c r="U38" s="101"/>
      <c r="V38" s="101"/>
      <c r="W38" s="1"/>
      <c r="X38" s="610"/>
      <c r="Y38" s="1"/>
    </row>
    <row r="39" spans="1:25" ht="35.1" customHeight="1">
      <c r="A39" s="317">
        <v>17</v>
      </c>
      <c r="B39" s="52" t="s">
        <v>2357</v>
      </c>
      <c r="C39" s="932"/>
      <c r="D39" s="935"/>
      <c r="E39" s="393">
        <v>1</v>
      </c>
      <c r="F39" s="467" t="s">
        <v>594</v>
      </c>
      <c r="G39" s="475" t="s">
        <v>2361</v>
      </c>
      <c r="H39" s="1"/>
      <c r="J39" s="715"/>
      <c r="K39" s="1"/>
      <c r="L39" s="1"/>
      <c r="M39" s="716"/>
      <c r="N39" s="103">
        <v>1</v>
      </c>
      <c r="O39" s="101"/>
      <c r="P39" s="101"/>
      <c r="Q39" s="101"/>
      <c r="R39" s="101"/>
      <c r="S39" s="101"/>
      <c r="T39" s="101"/>
      <c r="U39" s="101"/>
      <c r="V39" s="101"/>
      <c r="W39" s="1"/>
      <c r="X39" s="610"/>
      <c r="Y39" s="1"/>
    </row>
    <row r="40" spans="1:25" ht="35.1" customHeight="1">
      <c r="A40" s="241">
        <v>18</v>
      </c>
      <c r="B40" s="18" t="s">
        <v>595</v>
      </c>
      <c r="C40" s="273" t="s">
        <v>579</v>
      </c>
      <c r="D40" s="463" t="s">
        <v>1496</v>
      </c>
      <c r="E40" s="393">
        <v>1</v>
      </c>
      <c r="F40" s="467" t="s">
        <v>596</v>
      </c>
      <c r="G40" s="472" t="s">
        <v>1524</v>
      </c>
      <c r="H40" s="1"/>
      <c r="J40" s="16">
        <v>113.01</v>
      </c>
      <c r="K40" s="1"/>
      <c r="L40" s="1"/>
      <c r="M40" s="17" t="s">
        <v>204</v>
      </c>
      <c r="N40" s="103">
        <v>1</v>
      </c>
      <c r="O40" s="101"/>
      <c r="P40" s="101"/>
      <c r="Q40" s="101"/>
      <c r="R40" s="101"/>
      <c r="S40" s="101"/>
      <c r="T40" s="101"/>
      <c r="U40" s="101"/>
      <c r="V40" s="101"/>
      <c r="W40" s="1"/>
      <c r="X40" s="610"/>
      <c r="Y40" s="1"/>
    </row>
    <row r="41" spans="1:25" ht="35.1" customHeight="1">
      <c r="A41" s="241">
        <v>19</v>
      </c>
      <c r="B41" s="18" t="s">
        <v>597</v>
      </c>
      <c r="C41" s="273" t="s">
        <v>579</v>
      </c>
      <c r="D41" s="463" t="s">
        <v>1512</v>
      </c>
      <c r="E41" s="393">
        <v>1</v>
      </c>
      <c r="F41" s="467" t="s">
        <v>598</v>
      </c>
      <c r="G41" s="472" t="s">
        <v>1525</v>
      </c>
      <c r="H41" s="1"/>
      <c r="J41" s="16">
        <v>112.37</v>
      </c>
      <c r="K41" s="1"/>
      <c r="L41" s="1"/>
      <c r="M41" s="17" t="s">
        <v>204</v>
      </c>
      <c r="N41" s="103"/>
      <c r="O41" s="620"/>
      <c r="P41" s="620"/>
      <c r="Q41" s="620"/>
      <c r="R41" s="620"/>
      <c r="S41" s="620"/>
      <c r="T41" s="620"/>
      <c r="U41" s="620"/>
      <c r="V41" s="620">
        <v>1</v>
      </c>
      <c r="W41" s="1"/>
      <c r="X41" s="606">
        <v>60.72</v>
      </c>
      <c r="Y41" s="1"/>
    </row>
    <row r="42" spans="1:25" ht="35.1" customHeight="1">
      <c r="A42" s="745">
        <v>20</v>
      </c>
      <c r="B42" s="958" t="s">
        <v>599</v>
      </c>
      <c r="C42" s="932" t="s">
        <v>579</v>
      </c>
      <c r="D42" s="933" t="s">
        <v>1513</v>
      </c>
      <c r="E42" s="393">
        <v>1</v>
      </c>
      <c r="F42" s="467" t="s">
        <v>600</v>
      </c>
      <c r="G42" s="940" t="s">
        <v>1526</v>
      </c>
      <c r="H42" s="1"/>
      <c r="J42" s="715">
        <v>698.88</v>
      </c>
      <c r="K42" s="1"/>
      <c r="L42" s="1"/>
      <c r="M42" s="716" t="s">
        <v>204</v>
      </c>
      <c r="N42" s="103"/>
      <c r="O42" s="620"/>
      <c r="P42" s="620"/>
      <c r="Q42" s="620"/>
      <c r="R42" s="620"/>
      <c r="S42" s="620"/>
      <c r="T42" s="620"/>
      <c r="U42" s="620"/>
      <c r="V42" s="620">
        <v>1</v>
      </c>
      <c r="W42" s="1"/>
      <c r="X42" s="927">
        <v>290.49</v>
      </c>
      <c r="Y42" s="1"/>
    </row>
    <row r="43" spans="1:25" ht="35.1" customHeight="1">
      <c r="A43" s="745"/>
      <c r="B43" s="958"/>
      <c r="C43" s="932"/>
      <c r="D43" s="934"/>
      <c r="E43" s="393">
        <v>2</v>
      </c>
      <c r="F43" s="467" t="s">
        <v>601</v>
      </c>
      <c r="G43" s="941"/>
      <c r="H43" s="1"/>
      <c r="J43" s="715"/>
      <c r="K43" s="1"/>
      <c r="L43" s="1"/>
      <c r="M43" s="716"/>
      <c r="N43" s="103"/>
      <c r="O43" s="620"/>
      <c r="P43" s="620"/>
      <c r="Q43" s="620"/>
      <c r="R43" s="620"/>
      <c r="S43" s="620"/>
      <c r="T43" s="620"/>
      <c r="U43" s="620">
        <v>1</v>
      </c>
      <c r="V43" s="621"/>
      <c r="W43" s="1"/>
      <c r="X43" s="927"/>
      <c r="Y43" s="1"/>
    </row>
    <row r="44" spans="1:25" ht="35.1" customHeight="1">
      <c r="A44" s="745"/>
      <c r="B44" s="958"/>
      <c r="C44" s="932"/>
      <c r="D44" s="934"/>
      <c r="E44" s="393">
        <v>3</v>
      </c>
      <c r="F44" s="467" t="s">
        <v>602</v>
      </c>
      <c r="G44" s="941"/>
      <c r="H44" s="1"/>
      <c r="J44" s="715"/>
      <c r="K44" s="1"/>
      <c r="L44" s="1"/>
      <c r="M44" s="716"/>
      <c r="N44" s="103"/>
      <c r="O44" s="620"/>
      <c r="P44" s="620"/>
      <c r="Q44" s="620"/>
      <c r="R44" s="620"/>
      <c r="S44" s="620"/>
      <c r="T44" s="620"/>
      <c r="U44" s="620">
        <v>1</v>
      </c>
      <c r="V44" s="621"/>
      <c r="W44" s="1"/>
      <c r="X44" s="927"/>
      <c r="Y44" s="1"/>
    </row>
    <row r="45" spans="1:25" ht="35.1" customHeight="1">
      <c r="A45" s="745"/>
      <c r="B45" s="958"/>
      <c r="C45" s="932"/>
      <c r="D45" s="934"/>
      <c r="E45" s="393">
        <v>4</v>
      </c>
      <c r="F45" s="467" t="s">
        <v>603</v>
      </c>
      <c r="G45" s="941"/>
      <c r="H45" s="1"/>
      <c r="J45" s="715"/>
      <c r="K45" s="1"/>
      <c r="L45" s="1"/>
      <c r="M45" s="716"/>
      <c r="N45" s="103">
        <v>1</v>
      </c>
      <c r="O45" s="622"/>
      <c r="P45" s="621"/>
      <c r="Q45" s="621"/>
      <c r="R45" s="621"/>
      <c r="S45" s="621"/>
      <c r="T45" s="621"/>
      <c r="U45" s="621"/>
      <c r="V45" s="621"/>
      <c r="W45" s="1"/>
      <c r="X45" s="927"/>
      <c r="Y45" s="1"/>
    </row>
    <row r="46" spans="1:25" ht="35.1" customHeight="1">
      <c r="A46" s="745"/>
      <c r="B46" s="958"/>
      <c r="C46" s="932"/>
      <c r="D46" s="934"/>
      <c r="E46" s="393">
        <v>5</v>
      </c>
      <c r="F46" s="467" t="s">
        <v>604</v>
      </c>
      <c r="G46" s="941"/>
      <c r="H46" s="1"/>
      <c r="J46" s="715"/>
      <c r="K46" s="1"/>
      <c r="L46" s="1"/>
      <c r="M46" s="716"/>
      <c r="N46" s="103"/>
      <c r="O46" s="620"/>
      <c r="P46" s="620"/>
      <c r="Q46" s="620"/>
      <c r="R46" s="620"/>
      <c r="S46" s="620"/>
      <c r="T46" s="620">
        <v>1</v>
      </c>
      <c r="U46" s="621"/>
      <c r="V46" s="621"/>
      <c r="W46" s="1"/>
      <c r="X46" s="927"/>
      <c r="Y46" s="1"/>
    </row>
    <row r="47" spans="1:25" ht="35.1" customHeight="1">
      <c r="A47" s="745"/>
      <c r="B47" s="958"/>
      <c r="C47" s="932"/>
      <c r="D47" s="935"/>
      <c r="E47" s="393">
        <v>6</v>
      </c>
      <c r="F47" s="467" t="s">
        <v>605</v>
      </c>
      <c r="G47" s="942"/>
      <c r="H47" s="1"/>
      <c r="J47" s="715"/>
      <c r="K47" s="1"/>
      <c r="L47" s="1"/>
      <c r="M47" s="716"/>
      <c r="N47" s="103">
        <v>1</v>
      </c>
      <c r="O47" s="622"/>
      <c r="P47" s="621"/>
      <c r="Q47" s="621"/>
      <c r="R47" s="621"/>
      <c r="S47" s="621"/>
      <c r="T47" s="621"/>
      <c r="U47" s="621"/>
      <c r="V47" s="621"/>
      <c r="W47" s="1"/>
      <c r="X47" s="927"/>
      <c r="Y47" s="1"/>
    </row>
    <row r="48" spans="1:25" ht="35.1" customHeight="1">
      <c r="A48" s="745">
        <v>21</v>
      </c>
      <c r="B48" s="958" t="s">
        <v>606</v>
      </c>
      <c r="C48" s="932" t="s">
        <v>579</v>
      </c>
      <c r="D48" s="933" t="s">
        <v>1514</v>
      </c>
      <c r="E48" s="393">
        <v>1</v>
      </c>
      <c r="F48" s="467" t="s">
        <v>607</v>
      </c>
      <c r="G48" s="940" t="s">
        <v>1527</v>
      </c>
      <c r="H48" s="1"/>
      <c r="J48" s="715">
        <v>227.07</v>
      </c>
      <c r="K48" s="1"/>
      <c r="L48" s="1"/>
      <c r="M48" s="716" t="s">
        <v>204</v>
      </c>
      <c r="N48" s="103"/>
      <c r="O48" s="102"/>
      <c r="P48" s="102"/>
      <c r="Q48" s="102"/>
      <c r="R48" s="102"/>
      <c r="S48" s="102">
        <v>1</v>
      </c>
      <c r="T48" s="101"/>
      <c r="U48" s="101"/>
      <c r="V48" s="101"/>
      <c r="W48" s="1"/>
      <c r="X48" s="769">
        <v>84.77</v>
      </c>
      <c r="Y48" s="1"/>
    </row>
    <row r="49" spans="1:25" ht="35.1" customHeight="1">
      <c r="A49" s="745"/>
      <c r="B49" s="958"/>
      <c r="C49" s="932"/>
      <c r="D49" s="935"/>
      <c r="E49" s="393">
        <v>2</v>
      </c>
      <c r="F49" s="467" t="s">
        <v>608</v>
      </c>
      <c r="G49" s="942"/>
      <c r="H49" s="1"/>
      <c r="J49" s="715"/>
      <c r="K49" s="1"/>
      <c r="L49" s="1"/>
      <c r="M49" s="716"/>
      <c r="N49" s="103"/>
      <c r="O49" s="102"/>
      <c r="P49" s="102"/>
      <c r="Q49" s="102"/>
      <c r="R49" s="102"/>
      <c r="S49" s="102">
        <v>1</v>
      </c>
      <c r="T49" s="101"/>
      <c r="U49" s="101"/>
      <c r="V49" s="101"/>
      <c r="W49" s="1"/>
      <c r="X49" s="770"/>
      <c r="Y49" s="1"/>
    </row>
    <row r="50" spans="1:25" ht="35.1" customHeight="1">
      <c r="A50" s="241">
        <v>22</v>
      </c>
      <c r="B50" s="18" t="s">
        <v>609</v>
      </c>
      <c r="C50" s="273" t="s">
        <v>579</v>
      </c>
      <c r="D50" s="463" t="s">
        <v>1515</v>
      </c>
      <c r="E50" s="393">
        <v>1</v>
      </c>
      <c r="F50" s="467" t="s">
        <v>610</v>
      </c>
      <c r="G50" s="472" t="s">
        <v>1524</v>
      </c>
      <c r="H50" s="1"/>
      <c r="J50" s="16">
        <v>113.92</v>
      </c>
      <c r="K50" s="1"/>
      <c r="L50" s="1"/>
      <c r="M50" s="17" t="s">
        <v>204</v>
      </c>
      <c r="N50" s="103"/>
      <c r="O50" s="102"/>
      <c r="P50" s="102"/>
      <c r="Q50" s="102"/>
      <c r="R50" s="102"/>
      <c r="S50" s="102"/>
      <c r="T50" s="102"/>
      <c r="U50" s="102">
        <v>1</v>
      </c>
      <c r="V50" s="101"/>
      <c r="W50" s="1"/>
      <c r="X50" s="606">
        <v>72.53</v>
      </c>
      <c r="Y50" s="1"/>
    </row>
    <row r="51" spans="1:25" ht="35.1" customHeight="1">
      <c r="A51" s="745">
        <v>23</v>
      </c>
      <c r="B51" s="958" t="s">
        <v>611</v>
      </c>
      <c r="C51" s="932" t="s">
        <v>579</v>
      </c>
      <c r="D51" s="933" t="s">
        <v>579</v>
      </c>
      <c r="E51" s="393">
        <v>1</v>
      </c>
      <c r="F51" s="467" t="s">
        <v>612</v>
      </c>
      <c r="G51" s="940" t="s">
        <v>1528</v>
      </c>
      <c r="H51" s="1"/>
      <c r="J51" s="715">
        <v>333.66</v>
      </c>
      <c r="K51" s="1"/>
      <c r="L51" s="1"/>
      <c r="M51" s="716" t="s">
        <v>204</v>
      </c>
      <c r="N51" s="103"/>
      <c r="O51" s="102"/>
      <c r="P51" s="102"/>
      <c r="Q51" s="102"/>
      <c r="R51" s="102"/>
      <c r="S51" s="102"/>
      <c r="T51" s="102">
        <v>1</v>
      </c>
      <c r="U51" s="101"/>
      <c r="V51" s="101"/>
      <c r="W51" s="1"/>
      <c r="X51" s="927">
        <v>197.66</v>
      </c>
      <c r="Y51" s="1"/>
    </row>
    <row r="52" spans="1:25" ht="35.1" customHeight="1">
      <c r="A52" s="745"/>
      <c r="B52" s="958"/>
      <c r="C52" s="932"/>
      <c r="D52" s="934"/>
      <c r="E52" s="393">
        <v>2</v>
      </c>
      <c r="F52" s="467" t="s">
        <v>613</v>
      </c>
      <c r="G52" s="941"/>
      <c r="H52" s="1"/>
      <c r="J52" s="715"/>
      <c r="K52" s="1"/>
      <c r="L52" s="1"/>
      <c r="M52" s="716"/>
      <c r="N52" s="103"/>
      <c r="O52" s="102"/>
      <c r="P52" s="102"/>
      <c r="Q52" s="102"/>
      <c r="R52" s="102"/>
      <c r="S52" s="102"/>
      <c r="T52" s="102"/>
      <c r="U52" s="135">
        <v>1</v>
      </c>
      <c r="V52" s="101"/>
      <c r="W52" s="1"/>
      <c r="X52" s="927"/>
      <c r="Y52" s="1"/>
    </row>
    <row r="53" spans="1:25" ht="35.1" customHeight="1">
      <c r="A53" s="745"/>
      <c r="B53" s="958"/>
      <c r="C53" s="932"/>
      <c r="D53" s="935"/>
      <c r="E53" s="393">
        <v>3</v>
      </c>
      <c r="F53" s="467" t="s">
        <v>614</v>
      </c>
      <c r="G53" s="942"/>
      <c r="H53" s="1"/>
      <c r="J53" s="715"/>
      <c r="K53" s="1"/>
      <c r="L53" s="1"/>
      <c r="M53" s="716"/>
      <c r="N53" s="103"/>
      <c r="O53" s="102"/>
      <c r="P53" s="102"/>
      <c r="Q53" s="102"/>
      <c r="R53" s="102"/>
      <c r="S53" s="102"/>
      <c r="T53" s="102"/>
      <c r="U53" s="135">
        <v>1</v>
      </c>
      <c r="V53" s="101"/>
      <c r="W53" s="1"/>
      <c r="X53" s="927"/>
      <c r="Y53" s="1"/>
    </row>
    <row r="54" spans="1:25" ht="35.1" customHeight="1">
      <c r="A54" s="745">
        <v>24</v>
      </c>
      <c r="B54" s="958" t="s">
        <v>615</v>
      </c>
      <c r="C54" s="932" t="s">
        <v>579</v>
      </c>
      <c r="D54" s="933" t="s">
        <v>1516</v>
      </c>
      <c r="E54" s="393">
        <v>1</v>
      </c>
      <c r="F54" s="467" t="s">
        <v>616</v>
      </c>
      <c r="G54" s="940" t="s">
        <v>1819</v>
      </c>
      <c r="H54" s="1"/>
      <c r="J54" s="715">
        <v>567.02</v>
      </c>
      <c r="K54" s="1"/>
      <c r="L54" s="1"/>
      <c r="M54" s="716" t="s">
        <v>204</v>
      </c>
      <c r="N54" s="103"/>
      <c r="O54" s="620"/>
      <c r="P54" s="620"/>
      <c r="Q54" s="620"/>
      <c r="R54" s="620"/>
      <c r="S54" s="620">
        <v>1</v>
      </c>
      <c r="T54" s="621"/>
      <c r="U54" s="621"/>
      <c r="V54" s="621"/>
      <c r="W54" s="621"/>
      <c r="X54" s="927">
        <v>51.56</v>
      </c>
      <c r="Y54" s="1"/>
    </row>
    <row r="55" spans="1:25" ht="35.1" customHeight="1">
      <c r="A55" s="745"/>
      <c r="B55" s="958"/>
      <c r="C55" s="932"/>
      <c r="D55" s="934"/>
      <c r="E55" s="393">
        <v>2</v>
      </c>
      <c r="F55" s="467" t="s">
        <v>617</v>
      </c>
      <c r="G55" s="941"/>
      <c r="H55" s="1"/>
      <c r="J55" s="715"/>
      <c r="K55" s="1"/>
      <c r="L55" s="1"/>
      <c r="M55" s="716"/>
      <c r="N55" s="103"/>
      <c r="O55" s="620"/>
      <c r="P55" s="620"/>
      <c r="Q55" s="620"/>
      <c r="R55" s="620"/>
      <c r="S55" s="620">
        <v>1</v>
      </c>
      <c r="T55" s="621"/>
      <c r="U55" s="621"/>
      <c r="V55" s="621"/>
      <c r="W55" s="621"/>
      <c r="X55" s="927"/>
      <c r="Y55" s="1"/>
    </row>
    <row r="56" spans="1:25" ht="35.1" customHeight="1">
      <c r="A56" s="745"/>
      <c r="B56" s="958"/>
      <c r="C56" s="932"/>
      <c r="D56" s="934"/>
      <c r="E56" s="393">
        <v>3</v>
      </c>
      <c r="F56" s="467" t="s">
        <v>618</v>
      </c>
      <c r="G56" s="941"/>
      <c r="H56" s="1"/>
      <c r="J56" s="715"/>
      <c r="K56" s="1"/>
      <c r="L56" s="1"/>
      <c r="M56" s="716"/>
      <c r="N56" s="103"/>
      <c r="O56" s="620"/>
      <c r="P56" s="620"/>
      <c r="Q56" s="620"/>
      <c r="R56" s="620"/>
      <c r="S56" s="620">
        <v>1</v>
      </c>
      <c r="T56" s="621"/>
      <c r="U56" s="621"/>
      <c r="V56" s="621"/>
      <c r="W56" s="621"/>
      <c r="X56" s="927"/>
      <c r="Y56" s="1"/>
    </row>
    <row r="57" spans="1:25" ht="35.1" customHeight="1">
      <c r="A57" s="745"/>
      <c r="B57" s="958"/>
      <c r="C57" s="932"/>
      <c r="D57" s="934"/>
      <c r="E57" s="393">
        <v>4</v>
      </c>
      <c r="F57" s="467" t="s">
        <v>619</v>
      </c>
      <c r="G57" s="941"/>
      <c r="H57" s="1"/>
      <c r="J57" s="715"/>
      <c r="K57" s="1"/>
      <c r="L57" s="1"/>
      <c r="M57" s="716"/>
      <c r="N57" s="103"/>
      <c r="O57" s="620"/>
      <c r="P57" s="620"/>
      <c r="Q57" s="620"/>
      <c r="R57" s="620"/>
      <c r="S57" s="620">
        <v>1</v>
      </c>
      <c r="T57" s="621"/>
      <c r="U57" s="621"/>
      <c r="V57" s="621"/>
      <c r="W57" s="621"/>
      <c r="X57" s="927"/>
      <c r="Y57" s="1"/>
    </row>
    <row r="58" spans="1:25" ht="35.1" customHeight="1">
      <c r="A58" s="745"/>
      <c r="B58" s="958"/>
      <c r="C58" s="932"/>
      <c r="D58" s="935"/>
      <c r="E58" s="393">
        <v>5</v>
      </c>
      <c r="F58" s="467" t="s">
        <v>620</v>
      </c>
      <c r="G58" s="942"/>
      <c r="H58" s="1"/>
      <c r="J58" s="715"/>
      <c r="K58" s="1"/>
      <c r="L58" s="1"/>
      <c r="M58" s="716"/>
      <c r="N58" s="103">
        <v>1</v>
      </c>
      <c r="O58" s="621"/>
      <c r="P58" s="621"/>
      <c r="Q58" s="621"/>
      <c r="R58" s="621"/>
      <c r="S58" s="621"/>
      <c r="T58" s="621"/>
      <c r="U58" s="621"/>
      <c r="V58" s="621"/>
      <c r="W58" s="621"/>
      <c r="X58" s="927"/>
      <c r="Y58" s="1"/>
    </row>
    <row r="59" spans="1:25" ht="35.1" customHeight="1">
      <c r="A59" s="745">
        <v>25</v>
      </c>
      <c r="B59" s="958" t="s">
        <v>621</v>
      </c>
      <c r="C59" s="932" t="s">
        <v>622</v>
      </c>
      <c r="D59" s="930" t="s">
        <v>1499</v>
      </c>
      <c r="E59" s="393">
        <v>1</v>
      </c>
      <c r="F59" s="467" t="s">
        <v>623</v>
      </c>
      <c r="G59" s="940" t="s">
        <v>1817</v>
      </c>
      <c r="H59" s="1"/>
      <c r="J59" s="715">
        <v>683.22</v>
      </c>
      <c r="K59" s="1"/>
      <c r="L59" s="1"/>
      <c r="M59" s="716" t="s">
        <v>204</v>
      </c>
      <c r="N59" s="103"/>
      <c r="O59" s="620"/>
      <c r="P59" s="620"/>
      <c r="Q59" s="620"/>
      <c r="R59" s="620"/>
      <c r="S59" s="620"/>
      <c r="T59" s="620">
        <v>1</v>
      </c>
      <c r="U59" s="621"/>
      <c r="V59" s="621"/>
      <c r="W59" s="621"/>
      <c r="X59" s="769">
        <v>222.04</v>
      </c>
      <c r="Y59" s="137" t="s">
        <v>1821</v>
      </c>
    </row>
    <row r="60" spans="1:25" ht="35.1" customHeight="1">
      <c r="A60" s="745"/>
      <c r="B60" s="958"/>
      <c r="C60" s="932"/>
      <c r="D60" s="959"/>
      <c r="E60" s="393">
        <v>2</v>
      </c>
      <c r="F60" s="467" t="s">
        <v>624</v>
      </c>
      <c r="G60" s="941"/>
      <c r="H60" s="1"/>
      <c r="J60" s="715"/>
      <c r="K60" s="1"/>
      <c r="L60" s="1"/>
      <c r="M60" s="716"/>
      <c r="N60" s="103"/>
      <c r="O60" s="620"/>
      <c r="P60" s="620"/>
      <c r="Q60" s="620"/>
      <c r="R60" s="620"/>
      <c r="S60" s="620">
        <v>1</v>
      </c>
      <c r="T60" s="621"/>
      <c r="U60" s="621"/>
      <c r="V60" s="621"/>
      <c r="W60" s="621"/>
      <c r="X60" s="828"/>
      <c r="Y60" s="137" t="s">
        <v>1822</v>
      </c>
    </row>
    <row r="61" spans="1:25" ht="35.1" customHeight="1">
      <c r="A61" s="745"/>
      <c r="B61" s="958"/>
      <c r="C61" s="932"/>
      <c r="D61" s="959"/>
      <c r="E61" s="393">
        <v>3</v>
      </c>
      <c r="F61" s="467" t="s">
        <v>625</v>
      </c>
      <c r="G61" s="941"/>
      <c r="H61" s="1"/>
      <c r="J61" s="715"/>
      <c r="K61" s="1"/>
      <c r="L61" s="1"/>
      <c r="M61" s="716"/>
      <c r="N61" s="103"/>
      <c r="O61" s="620"/>
      <c r="P61" s="620"/>
      <c r="Q61" s="620"/>
      <c r="R61" s="620"/>
      <c r="S61" s="620">
        <v>1</v>
      </c>
      <c r="T61" s="621"/>
      <c r="U61" s="621"/>
      <c r="V61" s="621"/>
      <c r="W61" s="621"/>
      <c r="X61" s="828"/>
      <c r="Y61" s="137" t="s">
        <v>1823</v>
      </c>
    </row>
    <row r="62" spans="1:25" ht="35.1" customHeight="1">
      <c r="A62" s="745"/>
      <c r="B62" s="958"/>
      <c r="C62" s="932"/>
      <c r="D62" s="959"/>
      <c r="E62" s="393">
        <v>4</v>
      </c>
      <c r="F62" s="467" t="s">
        <v>626</v>
      </c>
      <c r="G62" s="941"/>
      <c r="H62" s="1"/>
      <c r="J62" s="715"/>
      <c r="K62" s="1"/>
      <c r="L62" s="1"/>
      <c r="M62" s="716"/>
      <c r="N62" s="103"/>
      <c r="O62" s="620"/>
      <c r="P62" s="620"/>
      <c r="Q62" s="620"/>
      <c r="R62" s="620"/>
      <c r="S62" s="620">
        <v>1</v>
      </c>
      <c r="T62" s="621"/>
      <c r="U62" s="621"/>
      <c r="V62" s="621"/>
      <c r="W62" s="621"/>
      <c r="X62" s="828"/>
      <c r="Y62" s="137" t="s">
        <v>1822</v>
      </c>
    </row>
    <row r="63" spans="1:25" ht="35.1" customHeight="1">
      <c r="A63" s="745"/>
      <c r="B63" s="958"/>
      <c r="C63" s="932"/>
      <c r="D63" s="959"/>
      <c r="E63" s="393">
        <v>5</v>
      </c>
      <c r="F63" s="467" t="s">
        <v>627</v>
      </c>
      <c r="G63" s="941"/>
      <c r="H63" s="1"/>
      <c r="J63" s="715"/>
      <c r="K63" s="1"/>
      <c r="L63" s="1"/>
      <c r="M63" s="716"/>
      <c r="N63" s="103"/>
      <c r="O63" s="620"/>
      <c r="P63" s="620"/>
      <c r="Q63" s="620"/>
      <c r="R63" s="620"/>
      <c r="S63" s="620">
        <v>1</v>
      </c>
      <c r="T63" s="621"/>
      <c r="U63" s="621"/>
      <c r="V63" s="621"/>
      <c r="W63" s="621"/>
      <c r="X63" s="828"/>
      <c r="Y63" s="137" t="s">
        <v>1820</v>
      </c>
    </row>
    <row r="64" spans="1:25" ht="44.25" customHeight="1">
      <c r="A64" s="745"/>
      <c r="B64" s="958"/>
      <c r="C64" s="932"/>
      <c r="D64" s="931"/>
      <c r="E64" s="393">
        <v>6</v>
      </c>
      <c r="F64" s="467" t="s">
        <v>628</v>
      </c>
      <c r="G64" s="942"/>
      <c r="H64" s="1"/>
      <c r="J64" s="715"/>
      <c r="K64" s="1"/>
      <c r="L64" s="1"/>
      <c r="M64" s="716"/>
      <c r="N64" s="103"/>
      <c r="O64" s="620"/>
      <c r="P64" s="620"/>
      <c r="Q64" s="620"/>
      <c r="R64" s="620"/>
      <c r="S64" s="620">
        <v>1</v>
      </c>
      <c r="T64" s="621"/>
      <c r="U64" s="621"/>
      <c r="V64" s="621"/>
      <c r="W64" s="621"/>
      <c r="X64" s="770"/>
      <c r="Y64" s="137" t="s">
        <v>1821</v>
      </c>
    </row>
    <row r="65" spans="1:25" ht="35.1" customHeight="1">
      <c r="A65" s="745">
        <v>26</v>
      </c>
      <c r="B65" s="958" t="s">
        <v>629</v>
      </c>
      <c r="C65" s="932" t="s">
        <v>622</v>
      </c>
      <c r="D65" s="930" t="s">
        <v>1517</v>
      </c>
      <c r="E65" s="393">
        <v>1</v>
      </c>
      <c r="F65" s="467" t="s">
        <v>630</v>
      </c>
      <c r="G65" s="969" t="s">
        <v>1844</v>
      </c>
      <c r="H65" s="1"/>
      <c r="J65" s="715">
        <v>221.29</v>
      </c>
      <c r="K65" s="1"/>
      <c r="L65" s="1"/>
      <c r="M65" s="716" t="s">
        <v>204</v>
      </c>
      <c r="N65" s="103">
        <v>1</v>
      </c>
      <c r="O65" s="101"/>
      <c r="P65" s="101"/>
      <c r="Q65" s="101"/>
      <c r="R65" s="101"/>
      <c r="S65" s="101"/>
      <c r="T65" s="101"/>
      <c r="U65" s="101"/>
      <c r="V65" s="101"/>
      <c r="W65" s="1"/>
      <c r="X65" s="610"/>
      <c r="Y65" s="1"/>
    </row>
    <row r="66" spans="1:25" ht="35.1" customHeight="1">
      <c r="A66" s="745"/>
      <c r="B66" s="958"/>
      <c r="C66" s="932"/>
      <c r="D66" s="931"/>
      <c r="E66" s="393">
        <v>2</v>
      </c>
      <c r="F66" s="467" t="s">
        <v>631</v>
      </c>
      <c r="G66" s="969"/>
      <c r="H66" s="1"/>
      <c r="J66" s="715"/>
      <c r="K66" s="1"/>
      <c r="L66" s="1"/>
      <c r="M66" s="716"/>
      <c r="N66" s="103">
        <v>1</v>
      </c>
      <c r="O66" s="101"/>
      <c r="P66" s="101"/>
      <c r="Q66" s="101"/>
      <c r="R66" s="101"/>
      <c r="S66" s="101"/>
      <c r="T66" s="101"/>
      <c r="U66" s="101"/>
      <c r="V66" s="101"/>
      <c r="W66" s="1"/>
      <c r="X66" s="610"/>
      <c r="Y66" s="1"/>
    </row>
    <row r="67" spans="1:25" ht="35.1" customHeight="1">
      <c r="A67" s="745">
        <v>27</v>
      </c>
      <c r="B67" s="958" t="s">
        <v>632</v>
      </c>
      <c r="C67" s="932" t="s">
        <v>622</v>
      </c>
      <c r="D67" s="968" t="s">
        <v>1517</v>
      </c>
      <c r="E67" s="393">
        <v>1</v>
      </c>
      <c r="F67" s="467" t="s">
        <v>633</v>
      </c>
      <c r="G67" s="967" t="s">
        <v>1529</v>
      </c>
      <c r="H67" s="1"/>
      <c r="J67" s="715">
        <v>332.8</v>
      </c>
      <c r="K67" s="1"/>
      <c r="L67" s="1"/>
      <c r="M67" s="716" t="s">
        <v>204</v>
      </c>
      <c r="N67" s="103"/>
      <c r="O67" s="620"/>
      <c r="P67" s="620"/>
      <c r="Q67" s="620"/>
      <c r="R67" s="620"/>
      <c r="S67" s="620"/>
      <c r="T67" s="620"/>
      <c r="U67" s="620">
        <v>1</v>
      </c>
      <c r="V67" s="101"/>
      <c r="W67" s="1"/>
      <c r="X67" s="927">
        <v>181.73</v>
      </c>
      <c r="Y67" s="1"/>
    </row>
    <row r="68" spans="1:25" ht="35.1" customHeight="1">
      <c r="A68" s="745"/>
      <c r="B68" s="958"/>
      <c r="C68" s="932"/>
      <c r="D68" s="968"/>
      <c r="E68" s="393">
        <v>2</v>
      </c>
      <c r="F68" s="467" t="s">
        <v>634</v>
      </c>
      <c r="G68" s="967"/>
      <c r="H68" s="1"/>
      <c r="J68" s="715"/>
      <c r="K68" s="1"/>
      <c r="L68" s="1"/>
      <c r="M68" s="716"/>
      <c r="N68" s="103"/>
      <c r="O68" s="620"/>
      <c r="P68" s="620"/>
      <c r="Q68" s="620"/>
      <c r="R68" s="620"/>
      <c r="S68" s="620"/>
      <c r="T68" s="620"/>
      <c r="U68" s="620">
        <v>1</v>
      </c>
      <c r="V68" s="109"/>
      <c r="W68" s="1"/>
      <c r="X68" s="927"/>
      <c r="Y68" s="1"/>
    </row>
    <row r="69" spans="1:25" ht="35.1" customHeight="1">
      <c r="A69" s="745"/>
      <c r="B69" s="958"/>
      <c r="C69" s="932"/>
      <c r="D69" s="968"/>
      <c r="E69" s="393">
        <v>3</v>
      </c>
      <c r="F69" s="467" t="s">
        <v>635</v>
      </c>
      <c r="G69" s="967"/>
      <c r="H69" s="1"/>
      <c r="J69" s="715"/>
      <c r="K69" s="1"/>
      <c r="L69" s="1"/>
      <c r="M69" s="716"/>
      <c r="N69" s="103"/>
      <c r="O69" s="620"/>
      <c r="P69" s="620"/>
      <c r="Q69" s="620"/>
      <c r="R69" s="620"/>
      <c r="S69" s="620"/>
      <c r="T69" s="620"/>
      <c r="U69" s="620">
        <v>1</v>
      </c>
      <c r="V69" s="101"/>
      <c r="W69" s="1"/>
      <c r="X69" s="927"/>
      <c r="Y69" s="1"/>
    </row>
    <row r="70" spans="1:25" ht="35.1" customHeight="1">
      <c r="A70" s="317">
        <v>28</v>
      </c>
      <c r="B70" s="320" t="s">
        <v>2363</v>
      </c>
      <c r="C70" s="932" t="s">
        <v>622</v>
      </c>
      <c r="D70" s="968" t="s">
        <v>1518</v>
      </c>
      <c r="E70" s="393">
        <v>1</v>
      </c>
      <c r="F70" s="467" t="s">
        <v>636</v>
      </c>
      <c r="G70" s="475" t="s">
        <v>2362</v>
      </c>
      <c r="H70" s="1"/>
      <c r="J70" s="715">
        <v>332.51</v>
      </c>
      <c r="K70" s="1"/>
      <c r="L70" s="1"/>
      <c r="M70" s="716" t="s">
        <v>204</v>
      </c>
      <c r="N70" s="103">
        <v>1</v>
      </c>
      <c r="O70" s="101"/>
      <c r="P70" s="101"/>
      <c r="Q70" s="101"/>
      <c r="R70" s="101"/>
      <c r="S70" s="101"/>
      <c r="T70" s="101"/>
      <c r="U70" s="101"/>
      <c r="V70" s="101"/>
      <c r="W70" s="1"/>
      <c r="X70" s="610"/>
      <c r="Y70" s="1"/>
    </row>
    <row r="71" spans="1:25" ht="35.1" customHeight="1">
      <c r="A71" s="317">
        <v>29</v>
      </c>
      <c r="B71" s="320" t="s">
        <v>2364</v>
      </c>
      <c r="C71" s="932"/>
      <c r="D71" s="968"/>
      <c r="E71" s="393">
        <v>1</v>
      </c>
      <c r="F71" s="467" t="s">
        <v>637</v>
      </c>
      <c r="G71" s="475" t="s">
        <v>1743</v>
      </c>
      <c r="H71" s="1"/>
      <c r="J71" s="715"/>
      <c r="K71" s="1"/>
      <c r="L71" s="1"/>
      <c r="M71" s="716"/>
      <c r="N71" s="103"/>
      <c r="O71" s="101"/>
      <c r="P71" s="101"/>
      <c r="Q71" s="101"/>
      <c r="R71" s="101"/>
      <c r="S71" s="101"/>
      <c r="T71" s="101"/>
      <c r="U71" s="101"/>
      <c r="V71" s="101"/>
      <c r="W71" s="1"/>
      <c r="X71" s="610"/>
      <c r="Y71" s="1"/>
    </row>
    <row r="72" spans="1:25" ht="35.1" customHeight="1">
      <c r="A72" s="317">
        <v>30</v>
      </c>
      <c r="B72" s="320" t="s">
        <v>2365</v>
      </c>
      <c r="C72" s="932"/>
      <c r="D72" s="968"/>
      <c r="E72" s="393">
        <v>1</v>
      </c>
      <c r="F72" s="467" t="s">
        <v>638</v>
      </c>
      <c r="G72" s="475" t="s">
        <v>1743</v>
      </c>
      <c r="H72" s="1"/>
      <c r="J72" s="715"/>
      <c r="K72" s="1"/>
      <c r="L72" s="1"/>
      <c r="M72" s="716"/>
      <c r="N72" s="103"/>
      <c r="O72" s="101"/>
      <c r="P72" s="101"/>
      <c r="Q72" s="101"/>
      <c r="R72" s="101"/>
      <c r="S72" s="101"/>
      <c r="T72" s="101"/>
      <c r="U72" s="101"/>
      <c r="V72" s="101"/>
      <c r="W72" s="1"/>
      <c r="X72" s="610">
        <v>17.43</v>
      </c>
      <c r="Y72" s="1"/>
    </row>
    <row r="73" spans="1:25" ht="35.1" customHeight="1">
      <c r="A73" s="745">
        <v>31</v>
      </c>
      <c r="B73" s="958" t="s">
        <v>639</v>
      </c>
      <c r="C73" s="932" t="s">
        <v>622</v>
      </c>
      <c r="D73" s="930" t="s">
        <v>1519</v>
      </c>
      <c r="E73" s="393">
        <v>1</v>
      </c>
      <c r="F73" s="467" t="s">
        <v>640</v>
      </c>
      <c r="G73" s="940" t="s">
        <v>1529</v>
      </c>
      <c r="H73" s="1"/>
      <c r="J73" s="715">
        <v>443.36</v>
      </c>
      <c r="K73" s="1"/>
      <c r="L73" s="1"/>
      <c r="M73" s="716" t="s">
        <v>204</v>
      </c>
      <c r="N73" s="103"/>
      <c r="O73" s="102"/>
      <c r="P73" s="102"/>
      <c r="Q73" s="102"/>
      <c r="R73" s="102"/>
      <c r="S73" s="102"/>
      <c r="T73" s="102"/>
      <c r="U73" s="102">
        <v>1</v>
      </c>
      <c r="V73" s="101"/>
      <c r="W73" s="1"/>
      <c r="X73" s="927">
        <v>309.12</v>
      </c>
      <c r="Y73" s="1"/>
    </row>
    <row r="74" spans="1:25" ht="35.1" customHeight="1">
      <c r="A74" s="745"/>
      <c r="B74" s="958"/>
      <c r="C74" s="932"/>
      <c r="D74" s="959"/>
      <c r="E74" s="393">
        <v>2</v>
      </c>
      <c r="F74" s="467" t="s">
        <v>641</v>
      </c>
      <c r="G74" s="941"/>
      <c r="H74" s="1"/>
      <c r="J74" s="715"/>
      <c r="K74" s="1"/>
      <c r="L74" s="1"/>
      <c r="M74" s="716"/>
      <c r="N74" s="103"/>
      <c r="O74" s="102"/>
      <c r="P74" s="102"/>
      <c r="Q74" s="102"/>
      <c r="R74" s="102"/>
      <c r="S74" s="102"/>
      <c r="T74" s="102"/>
      <c r="U74" s="102">
        <v>1</v>
      </c>
      <c r="V74" s="101"/>
      <c r="W74" s="1"/>
      <c r="X74" s="927"/>
      <c r="Y74" s="1"/>
    </row>
    <row r="75" spans="1:25" ht="35.1" customHeight="1">
      <c r="A75" s="745"/>
      <c r="B75" s="958"/>
      <c r="C75" s="932"/>
      <c r="D75" s="959"/>
      <c r="E75" s="393">
        <v>3</v>
      </c>
      <c r="F75" s="467" t="s">
        <v>642</v>
      </c>
      <c r="G75" s="941"/>
      <c r="H75" s="1"/>
      <c r="J75" s="715"/>
      <c r="K75" s="1"/>
      <c r="L75" s="1"/>
      <c r="M75" s="716"/>
      <c r="N75" s="103"/>
      <c r="O75" s="102"/>
      <c r="P75" s="102"/>
      <c r="Q75" s="102"/>
      <c r="R75" s="102"/>
      <c r="S75" s="102"/>
      <c r="T75" s="102"/>
      <c r="U75" s="102">
        <v>1</v>
      </c>
      <c r="V75" s="101"/>
      <c r="W75" s="1"/>
      <c r="X75" s="927"/>
      <c r="Y75" s="1"/>
    </row>
    <row r="76" spans="1:25" ht="35.1" customHeight="1">
      <c r="A76" s="745"/>
      <c r="B76" s="958"/>
      <c r="C76" s="932"/>
      <c r="D76" s="959"/>
      <c r="E76" s="393">
        <v>4</v>
      </c>
      <c r="F76" s="467" t="s">
        <v>643</v>
      </c>
      <c r="G76" s="941"/>
      <c r="H76" s="1"/>
      <c r="J76" s="715"/>
      <c r="K76" s="1"/>
      <c r="L76" s="1"/>
      <c r="M76" s="716"/>
      <c r="N76" s="103"/>
      <c r="O76" s="102"/>
      <c r="P76" s="102"/>
      <c r="Q76" s="102"/>
      <c r="R76" s="102"/>
      <c r="S76" s="102"/>
      <c r="T76" s="102"/>
      <c r="U76" s="102">
        <v>1</v>
      </c>
      <c r="V76" s="101"/>
      <c r="W76" s="1"/>
      <c r="X76" s="927"/>
      <c r="Y76" s="1"/>
    </row>
    <row r="77" spans="1:25" ht="35.1" customHeight="1">
      <c r="A77" s="745">
        <v>32</v>
      </c>
      <c r="B77" s="958" t="s">
        <v>644</v>
      </c>
      <c r="C77" s="932" t="s">
        <v>622</v>
      </c>
      <c r="D77" s="930" t="s">
        <v>1520</v>
      </c>
      <c r="E77" s="393">
        <v>1</v>
      </c>
      <c r="F77" s="467" t="s">
        <v>645</v>
      </c>
      <c r="G77" s="966" t="s">
        <v>1845</v>
      </c>
      <c r="H77" s="1"/>
      <c r="J77" s="965">
        <v>221.2</v>
      </c>
      <c r="K77" s="1"/>
      <c r="L77" s="1"/>
      <c r="M77" s="716" t="s">
        <v>204</v>
      </c>
      <c r="N77" s="103"/>
      <c r="O77" s="102"/>
      <c r="P77" s="102">
        <v>1</v>
      </c>
      <c r="Q77" s="101"/>
      <c r="R77" s="101"/>
      <c r="S77" s="101"/>
      <c r="T77" s="101"/>
      <c r="U77" s="101"/>
      <c r="V77" s="101"/>
      <c r="W77" s="1"/>
      <c r="X77" s="769">
        <v>75.06</v>
      </c>
      <c r="Y77" s="1"/>
    </row>
    <row r="78" spans="1:25" ht="35.1" customHeight="1">
      <c r="A78" s="745"/>
      <c r="B78" s="958"/>
      <c r="C78" s="932"/>
      <c r="D78" s="931"/>
      <c r="E78" s="393">
        <v>2</v>
      </c>
      <c r="F78" s="467" t="s">
        <v>646</v>
      </c>
      <c r="G78" s="966"/>
      <c r="H78" s="1"/>
      <c r="J78" s="965"/>
      <c r="K78" s="1"/>
      <c r="L78" s="1"/>
      <c r="M78" s="716"/>
      <c r="N78" s="103"/>
      <c r="O78" s="102"/>
      <c r="P78" s="102"/>
      <c r="Q78" s="102"/>
      <c r="R78" s="102"/>
      <c r="S78" s="102"/>
      <c r="T78" s="102"/>
      <c r="U78" s="102"/>
      <c r="V78" s="102">
        <v>1</v>
      </c>
      <c r="W78" s="1"/>
      <c r="X78" s="770"/>
      <c r="Y78" s="1"/>
    </row>
    <row r="79" spans="1:25" ht="35.1" customHeight="1">
      <c r="A79" s="745">
        <v>33</v>
      </c>
      <c r="B79" s="958" t="s">
        <v>647</v>
      </c>
      <c r="C79" s="932" t="s">
        <v>622</v>
      </c>
      <c r="D79" s="930" t="s">
        <v>1521</v>
      </c>
      <c r="E79" s="393">
        <v>1</v>
      </c>
      <c r="F79" s="467" t="s">
        <v>648</v>
      </c>
      <c r="G79" s="940" t="s">
        <v>1530</v>
      </c>
      <c r="H79" s="1"/>
      <c r="J79" s="715">
        <v>334.29</v>
      </c>
      <c r="K79" s="1"/>
      <c r="L79" s="1"/>
      <c r="M79" s="716" t="s">
        <v>204</v>
      </c>
      <c r="N79" s="103"/>
      <c r="O79" s="620"/>
      <c r="P79" s="620"/>
      <c r="Q79" s="620">
        <v>1</v>
      </c>
      <c r="R79" s="621"/>
      <c r="S79" s="621"/>
      <c r="T79" s="621"/>
      <c r="U79" s="621"/>
      <c r="V79" s="621"/>
      <c r="W79" s="621"/>
      <c r="X79" s="927">
        <v>139.09</v>
      </c>
      <c r="Y79" s="1"/>
    </row>
    <row r="80" spans="1:25" ht="35.1" customHeight="1">
      <c r="A80" s="745"/>
      <c r="B80" s="958"/>
      <c r="C80" s="932"/>
      <c r="D80" s="959"/>
      <c r="E80" s="393">
        <v>2</v>
      </c>
      <c r="F80" s="467" t="s">
        <v>649</v>
      </c>
      <c r="G80" s="941"/>
      <c r="H80" s="1"/>
      <c r="J80" s="715"/>
      <c r="K80" s="1"/>
      <c r="L80" s="1"/>
      <c r="M80" s="716"/>
      <c r="N80" s="103"/>
      <c r="O80" s="620"/>
      <c r="P80" s="620"/>
      <c r="Q80" s="620"/>
      <c r="R80" s="620"/>
      <c r="S80" s="620"/>
      <c r="T80" s="620"/>
      <c r="U80" s="620">
        <v>1</v>
      </c>
      <c r="V80" s="621"/>
      <c r="W80" s="621"/>
      <c r="X80" s="927"/>
      <c r="Y80" s="1"/>
    </row>
    <row r="81" spans="1:25" ht="35.1" customHeight="1">
      <c r="A81" s="745"/>
      <c r="B81" s="958"/>
      <c r="C81" s="932"/>
      <c r="D81" s="931"/>
      <c r="E81" s="393">
        <v>3</v>
      </c>
      <c r="F81" s="467" t="s">
        <v>650</v>
      </c>
      <c r="G81" s="941"/>
      <c r="H81" s="1"/>
      <c r="J81" s="715"/>
      <c r="K81" s="1"/>
      <c r="L81" s="1"/>
      <c r="M81" s="716"/>
      <c r="N81" s="103"/>
      <c r="O81" s="620"/>
      <c r="P81" s="620"/>
      <c r="Q81" s="620"/>
      <c r="R81" s="620"/>
      <c r="S81" s="620"/>
      <c r="T81" s="620"/>
      <c r="U81" s="620">
        <v>1</v>
      </c>
      <c r="V81" s="621"/>
      <c r="W81" s="621"/>
      <c r="X81" s="927"/>
      <c r="Y81" s="1"/>
    </row>
    <row r="82" spans="1:25" ht="35.1" customHeight="1">
      <c r="A82" s="745">
        <v>34</v>
      </c>
      <c r="B82" s="958" t="s">
        <v>651</v>
      </c>
      <c r="C82" s="932" t="s">
        <v>622</v>
      </c>
      <c r="D82" s="930" t="s">
        <v>1498</v>
      </c>
      <c r="E82" s="393">
        <v>1</v>
      </c>
      <c r="F82" s="467" t="s">
        <v>652</v>
      </c>
      <c r="G82" s="967" t="s">
        <v>1875</v>
      </c>
      <c r="H82" s="1"/>
      <c r="J82" s="759">
        <v>332.41</v>
      </c>
      <c r="K82" s="1"/>
      <c r="L82" s="1"/>
      <c r="M82" s="716" t="s">
        <v>204</v>
      </c>
      <c r="N82" s="103"/>
      <c r="O82" s="620"/>
      <c r="P82" s="620"/>
      <c r="Q82" s="620">
        <v>1</v>
      </c>
      <c r="R82" s="101"/>
      <c r="S82" s="101"/>
      <c r="T82" s="101"/>
      <c r="U82" s="101"/>
      <c r="V82" s="101"/>
      <c r="W82" s="1"/>
      <c r="X82" s="928">
        <v>22.14</v>
      </c>
      <c r="Y82" s="1"/>
    </row>
    <row r="83" spans="1:25" ht="35.1" customHeight="1">
      <c r="A83" s="745"/>
      <c r="B83" s="958"/>
      <c r="C83" s="932"/>
      <c r="D83" s="959"/>
      <c r="E83" s="393">
        <v>2</v>
      </c>
      <c r="F83" s="467" t="s">
        <v>653</v>
      </c>
      <c r="G83" s="967"/>
      <c r="H83" s="1"/>
      <c r="J83" s="760"/>
      <c r="K83" s="1"/>
      <c r="L83" s="1"/>
      <c r="M83" s="716"/>
      <c r="N83" s="103"/>
      <c r="O83" s="101"/>
      <c r="P83" s="101"/>
      <c r="Q83" s="101"/>
      <c r="R83" s="101"/>
      <c r="S83" s="101"/>
      <c r="T83" s="101"/>
      <c r="U83" s="101"/>
      <c r="V83" s="101"/>
      <c r="W83" s="1"/>
      <c r="X83" s="928"/>
      <c r="Y83" s="1"/>
    </row>
    <row r="84" spans="1:25" ht="35.1" customHeight="1">
      <c r="A84" s="745"/>
      <c r="B84" s="958"/>
      <c r="C84" s="932"/>
      <c r="D84" s="931"/>
      <c r="E84" s="393">
        <v>3</v>
      </c>
      <c r="F84" s="467" t="s">
        <v>654</v>
      </c>
      <c r="G84" s="967"/>
      <c r="H84" s="1"/>
      <c r="J84" s="761"/>
      <c r="K84" s="1"/>
      <c r="L84" s="1"/>
      <c r="M84" s="716"/>
      <c r="N84" s="103"/>
      <c r="O84" s="102"/>
      <c r="P84" s="102">
        <v>1</v>
      </c>
      <c r="Q84" s="101"/>
      <c r="R84" s="101"/>
      <c r="S84" s="101"/>
      <c r="T84" s="101"/>
      <c r="U84" s="101"/>
      <c r="V84" s="101"/>
      <c r="W84" s="1"/>
      <c r="X84" s="928"/>
      <c r="Y84" s="1"/>
    </row>
    <row r="85" spans="1:25" ht="35.1" customHeight="1">
      <c r="A85" s="943">
        <v>35</v>
      </c>
      <c r="B85" s="945" t="s">
        <v>2081</v>
      </c>
      <c r="C85" s="947" t="s">
        <v>622</v>
      </c>
      <c r="D85" s="932" t="s">
        <v>1517</v>
      </c>
      <c r="E85" s="459">
        <v>1</v>
      </c>
      <c r="F85" s="469" t="s">
        <v>2082</v>
      </c>
      <c r="G85" s="948" t="s">
        <v>2083</v>
      </c>
      <c r="J85" s="731">
        <v>221.29</v>
      </c>
      <c r="K85" s="1"/>
      <c r="L85" s="1"/>
      <c r="M85" s="834" t="s">
        <v>204</v>
      </c>
      <c r="N85" s="103">
        <v>1</v>
      </c>
      <c r="O85" s="1"/>
      <c r="P85" s="1"/>
      <c r="Q85" s="1"/>
      <c r="R85" s="1"/>
      <c r="S85" s="1"/>
      <c r="T85" s="1"/>
      <c r="U85" s="1"/>
      <c r="V85" s="1"/>
      <c r="W85" s="1"/>
      <c r="X85" s="610"/>
      <c r="Y85" s="1"/>
    </row>
    <row r="86" spans="1:25" ht="35.1" customHeight="1">
      <c r="A86" s="944"/>
      <c r="B86" s="946"/>
      <c r="C86" s="947"/>
      <c r="D86" s="932"/>
      <c r="E86" s="459">
        <v>2</v>
      </c>
      <c r="F86" s="469" t="s">
        <v>2084</v>
      </c>
      <c r="G86" s="949"/>
      <c r="J86" s="733"/>
      <c r="K86" s="1"/>
      <c r="L86" s="1"/>
      <c r="M86" s="835"/>
      <c r="N86" s="103">
        <v>1</v>
      </c>
      <c r="O86" s="1"/>
      <c r="P86" s="1"/>
      <c r="Q86" s="1"/>
      <c r="R86" s="1"/>
      <c r="S86" s="1"/>
      <c r="T86" s="1"/>
      <c r="U86" s="1"/>
      <c r="V86" s="1"/>
      <c r="W86" s="1"/>
      <c r="X86" s="610"/>
      <c r="Y86" s="1"/>
    </row>
    <row r="87" spans="1:25" ht="35.1" customHeight="1">
      <c r="A87" s="943">
        <v>36</v>
      </c>
      <c r="B87" s="945" t="s">
        <v>2085</v>
      </c>
      <c r="C87" s="936" t="s">
        <v>579</v>
      </c>
      <c r="D87" s="938" t="s">
        <v>579</v>
      </c>
      <c r="E87" s="459">
        <v>1</v>
      </c>
      <c r="F87" s="469" t="s">
        <v>2086</v>
      </c>
      <c r="G87" s="948" t="s">
        <v>2087</v>
      </c>
      <c r="J87" s="731">
        <v>222.44</v>
      </c>
      <c r="K87" s="1"/>
      <c r="L87" s="1"/>
      <c r="M87" s="834" t="s">
        <v>204</v>
      </c>
      <c r="N87" s="103">
        <v>1</v>
      </c>
      <c r="O87" s="1"/>
      <c r="P87" s="1"/>
      <c r="Q87" s="1"/>
      <c r="R87" s="1"/>
      <c r="S87" s="1"/>
      <c r="T87" s="1"/>
      <c r="U87" s="1"/>
      <c r="V87" s="1"/>
      <c r="W87" s="1"/>
      <c r="X87" s="610"/>
      <c r="Y87" s="1"/>
    </row>
    <row r="88" spans="1:25" ht="35.1" customHeight="1">
      <c r="A88" s="944"/>
      <c r="B88" s="946"/>
      <c r="C88" s="937"/>
      <c r="D88" s="939"/>
      <c r="E88" s="459">
        <v>2</v>
      </c>
      <c r="F88" s="469" t="s">
        <v>2088</v>
      </c>
      <c r="G88" s="949"/>
      <c r="J88" s="733"/>
      <c r="K88" s="1"/>
      <c r="L88" s="1"/>
      <c r="M88" s="835"/>
      <c r="N88" s="103">
        <v>1</v>
      </c>
      <c r="O88" s="1"/>
      <c r="P88" s="1"/>
      <c r="Q88" s="1"/>
      <c r="R88" s="1"/>
      <c r="S88" s="1"/>
      <c r="T88" s="1"/>
      <c r="U88" s="1"/>
      <c r="V88" s="1"/>
      <c r="W88" s="1"/>
      <c r="X88" s="610"/>
      <c r="Y88" s="1"/>
    </row>
    <row r="89" spans="1:25" ht="35.1" customHeight="1">
      <c r="A89" s="244">
        <v>37</v>
      </c>
      <c r="B89" s="538" t="s">
        <v>2089</v>
      </c>
      <c r="C89" s="464" t="s">
        <v>579</v>
      </c>
      <c r="D89" s="273" t="s">
        <v>1496</v>
      </c>
      <c r="E89" s="459">
        <v>1</v>
      </c>
      <c r="F89" s="469" t="s">
        <v>2090</v>
      </c>
      <c r="G89" s="476" t="s">
        <v>2091</v>
      </c>
      <c r="J89" s="291">
        <v>113.09</v>
      </c>
      <c r="K89" s="1"/>
      <c r="L89" s="1"/>
      <c r="M89" s="44" t="s">
        <v>204</v>
      </c>
      <c r="N89" s="103">
        <v>1</v>
      </c>
      <c r="O89" s="1"/>
      <c r="P89" s="1"/>
      <c r="Q89" s="1"/>
      <c r="R89" s="1"/>
      <c r="S89" s="1"/>
      <c r="T89" s="1"/>
      <c r="U89" s="1"/>
      <c r="V89" s="1"/>
      <c r="W89" s="1"/>
      <c r="X89" s="610"/>
      <c r="Y89" s="1"/>
    </row>
    <row r="90" spans="1:25" ht="35.1" customHeight="1">
      <c r="A90" s="244">
        <v>38</v>
      </c>
      <c r="B90" s="543" t="s">
        <v>2092</v>
      </c>
      <c r="C90" s="464" t="s">
        <v>579</v>
      </c>
      <c r="D90" s="465" t="s">
        <v>2093</v>
      </c>
      <c r="E90" s="460">
        <v>1</v>
      </c>
      <c r="F90" s="470" t="s">
        <v>2094</v>
      </c>
      <c r="G90" s="477" t="s">
        <v>2095</v>
      </c>
      <c r="J90" s="291">
        <v>123.37</v>
      </c>
      <c r="K90" s="1"/>
      <c r="L90" s="1"/>
      <c r="M90" s="44" t="s">
        <v>204</v>
      </c>
      <c r="N90" s="103"/>
      <c r="O90" s="620"/>
      <c r="P90" s="620"/>
      <c r="Q90" s="620"/>
      <c r="R90" s="620"/>
      <c r="S90" s="620">
        <v>1</v>
      </c>
      <c r="T90" s="621"/>
      <c r="U90" s="621"/>
      <c r="V90" s="621"/>
      <c r="W90" s="1"/>
      <c r="X90" s="606">
        <v>35.93</v>
      </c>
      <c r="Y90" s="1"/>
    </row>
    <row r="91" spans="1:25" ht="35.1" customHeight="1">
      <c r="A91" s="943">
        <v>39</v>
      </c>
      <c r="B91" s="950" t="s">
        <v>2096</v>
      </c>
      <c r="C91" s="936" t="s">
        <v>579</v>
      </c>
      <c r="D91" s="938" t="s">
        <v>579</v>
      </c>
      <c r="E91" s="459">
        <v>1</v>
      </c>
      <c r="F91" s="469" t="s">
        <v>2097</v>
      </c>
      <c r="G91" s="951" t="s">
        <v>2098</v>
      </c>
      <c r="J91" s="731">
        <v>238.15</v>
      </c>
      <c r="K91" s="1"/>
      <c r="L91" s="820"/>
      <c r="M91" s="834" t="s">
        <v>204</v>
      </c>
      <c r="N91" s="103"/>
      <c r="O91" s="620"/>
      <c r="P91" s="620"/>
      <c r="Q91" s="620"/>
      <c r="R91" s="620"/>
      <c r="S91" s="620"/>
      <c r="T91" s="620"/>
      <c r="U91" s="620">
        <v>1</v>
      </c>
      <c r="V91" s="1"/>
      <c r="W91" s="1"/>
      <c r="X91" s="929">
        <v>34.54</v>
      </c>
      <c r="Y91" s="1"/>
    </row>
    <row r="92" spans="1:25" ht="35.1" customHeight="1">
      <c r="A92" s="944"/>
      <c r="B92" s="950"/>
      <c r="C92" s="937"/>
      <c r="D92" s="939"/>
      <c r="E92" s="459">
        <v>2</v>
      </c>
      <c r="F92" s="469" t="s">
        <v>2099</v>
      </c>
      <c r="G92" s="952"/>
      <c r="J92" s="733"/>
      <c r="K92" s="1"/>
      <c r="L92" s="821"/>
      <c r="M92" s="835"/>
      <c r="N92" s="103">
        <v>1</v>
      </c>
      <c r="O92" s="1"/>
      <c r="P92" s="1"/>
      <c r="Q92" s="1"/>
      <c r="R92" s="1"/>
      <c r="S92" s="1"/>
      <c r="T92" s="1"/>
      <c r="U92" s="1"/>
      <c r="V92" s="1"/>
      <c r="W92" s="1"/>
      <c r="X92" s="929"/>
      <c r="Y92" s="1"/>
    </row>
    <row r="93" spans="1:25" ht="35.1" customHeight="1">
      <c r="A93" s="244">
        <v>40</v>
      </c>
      <c r="B93" s="254" t="s">
        <v>2100</v>
      </c>
      <c r="C93" s="936" t="s">
        <v>579</v>
      </c>
      <c r="D93" s="938" t="s">
        <v>2101</v>
      </c>
      <c r="E93" s="459">
        <v>1</v>
      </c>
      <c r="F93" s="469" t="s">
        <v>2102</v>
      </c>
      <c r="G93" s="473" t="s">
        <v>1744</v>
      </c>
      <c r="J93" s="731">
        <v>242.88</v>
      </c>
      <c r="K93" s="1"/>
      <c r="L93" s="1"/>
      <c r="M93" s="834" t="s">
        <v>204</v>
      </c>
      <c r="N93" s="103"/>
      <c r="O93" s="1"/>
      <c r="P93" s="1"/>
      <c r="Q93" s="1"/>
      <c r="R93" s="1"/>
      <c r="S93" s="1"/>
      <c r="T93" s="1"/>
      <c r="U93" s="1"/>
      <c r="V93" s="1"/>
      <c r="W93" s="1"/>
      <c r="X93" s="610"/>
      <c r="Y93" s="1"/>
    </row>
    <row r="94" spans="1:25" ht="35.1" customHeight="1">
      <c r="A94" s="244">
        <v>41</v>
      </c>
      <c r="B94" s="254" t="s">
        <v>2103</v>
      </c>
      <c r="C94" s="937"/>
      <c r="D94" s="939"/>
      <c r="E94" s="459">
        <v>1</v>
      </c>
      <c r="F94" s="469" t="s">
        <v>2104</v>
      </c>
      <c r="G94" s="473" t="s">
        <v>1744</v>
      </c>
      <c r="J94" s="733"/>
      <c r="K94" s="1"/>
      <c r="L94" s="1"/>
      <c r="M94" s="835"/>
      <c r="N94" s="103"/>
      <c r="O94" s="1"/>
      <c r="P94" s="1"/>
      <c r="Q94" s="1"/>
      <c r="R94" s="1"/>
      <c r="S94" s="1"/>
      <c r="T94" s="1"/>
      <c r="U94" s="1"/>
      <c r="V94" s="1"/>
      <c r="W94" s="1"/>
      <c r="X94" s="610"/>
      <c r="Y94" s="1"/>
    </row>
    <row r="95" spans="1:25" ht="35.1" customHeight="1">
      <c r="A95" s="244">
        <v>42</v>
      </c>
      <c r="B95" s="254" t="s">
        <v>2105</v>
      </c>
      <c r="C95" s="936" t="s">
        <v>579</v>
      </c>
      <c r="D95" s="938" t="s">
        <v>2106</v>
      </c>
      <c r="E95" s="459">
        <v>1</v>
      </c>
      <c r="F95" s="469" t="s">
        <v>2107</v>
      </c>
      <c r="G95" s="473" t="s">
        <v>1744</v>
      </c>
      <c r="J95" s="731">
        <v>245.5</v>
      </c>
      <c r="K95" s="1"/>
      <c r="L95" s="1"/>
      <c r="M95" s="834" t="s">
        <v>204</v>
      </c>
      <c r="N95" s="103"/>
      <c r="O95" s="1"/>
      <c r="P95" s="1"/>
      <c r="Q95" s="1"/>
      <c r="R95" s="621"/>
      <c r="S95" s="621"/>
      <c r="T95" s="621"/>
      <c r="U95" s="621"/>
      <c r="V95" s="1"/>
      <c r="W95" s="1"/>
      <c r="X95" s="610"/>
      <c r="Y95" s="1"/>
    </row>
    <row r="96" spans="1:25" ht="35.1" customHeight="1">
      <c r="A96" s="244">
        <v>43</v>
      </c>
      <c r="B96" s="254" t="s">
        <v>2108</v>
      </c>
      <c r="C96" s="937"/>
      <c r="D96" s="939"/>
      <c r="E96" s="459">
        <v>1</v>
      </c>
      <c r="F96" s="469" t="s">
        <v>2109</v>
      </c>
      <c r="G96" s="473" t="s">
        <v>2110</v>
      </c>
      <c r="J96" s="733"/>
      <c r="K96" s="1"/>
      <c r="L96" s="1"/>
      <c r="M96" s="835"/>
      <c r="N96" s="103"/>
      <c r="O96" s="620"/>
      <c r="P96" s="620"/>
      <c r="Q96" s="620">
        <v>1</v>
      </c>
      <c r="R96" s="1"/>
      <c r="S96" s="1"/>
      <c r="T96" s="1"/>
      <c r="U96" s="1"/>
      <c r="V96" s="1"/>
      <c r="W96" s="1"/>
      <c r="X96" s="610"/>
      <c r="Y96" s="1"/>
    </row>
    <row r="97" spans="1:25" ht="35.1" customHeight="1">
      <c r="A97" s="244">
        <v>44</v>
      </c>
      <c r="B97" s="255" t="s">
        <v>2111</v>
      </c>
      <c r="C97" s="466" t="s">
        <v>579</v>
      </c>
      <c r="D97" s="273" t="s">
        <v>1496</v>
      </c>
      <c r="E97" s="459">
        <v>1</v>
      </c>
      <c r="F97" s="469" t="s">
        <v>2112</v>
      </c>
      <c r="G97" s="478" t="s">
        <v>2113</v>
      </c>
      <c r="J97" s="291">
        <v>120.55</v>
      </c>
      <c r="K97" s="1"/>
      <c r="L97" s="1"/>
      <c r="M97" s="44" t="s">
        <v>204</v>
      </c>
      <c r="N97" s="103"/>
      <c r="O97" s="620"/>
      <c r="P97" s="620">
        <v>1</v>
      </c>
      <c r="Q97" s="1"/>
      <c r="R97" s="1"/>
      <c r="S97" s="1"/>
      <c r="T97" s="1"/>
      <c r="U97" s="1"/>
      <c r="V97" s="1"/>
      <c r="W97" s="1"/>
      <c r="X97" s="610"/>
      <c r="Y97" s="1"/>
    </row>
    <row r="98" spans="1:25" ht="20.100000000000001" customHeight="1">
      <c r="A98" s="240"/>
      <c r="B98" s="69" t="s">
        <v>206</v>
      </c>
      <c r="C98" s="69"/>
      <c r="D98" s="126"/>
      <c r="E98" s="40">
        <f>E8+E9+E13+E14+E15+E17+E21+E22+E24+E25+E33+E34+E39+E40+E41+E47+E49+E50+E53+E58+E64+E66+E69+E72+E76+E78+E81+E84+E86+E88+E89+E90+E92+E93+E94+E95+E96+E97+E35+E36+E37+E38+E70+E71</f>
        <v>90</v>
      </c>
      <c r="F98" s="1"/>
      <c r="G98" s="131"/>
      <c r="H98" s="1"/>
      <c r="I98" s="1"/>
      <c r="J98" s="69">
        <f>SUM(J8:J97)</f>
        <v>10173.64</v>
      </c>
      <c r="K98" s="1"/>
      <c r="L98" s="1"/>
      <c r="M98" s="44"/>
      <c r="N98" s="104">
        <f>SUM(N8:N97)</f>
        <v>18</v>
      </c>
      <c r="O98" s="104">
        <f t="shared" ref="O98:X98" si="0">SUM(O8:O97)</f>
        <v>1</v>
      </c>
      <c r="P98" s="104">
        <f t="shared" si="0"/>
        <v>4</v>
      </c>
      <c r="Q98" s="104">
        <f t="shared" si="0"/>
        <v>6</v>
      </c>
      <c r="R98" s="104">
        <f t="shared" si="0"/>
        <v>7</v>
      </c>
      <c r="S98" s="104">
        <f t="shared" si="0"/>
        <v>21</v>
      </c>
      <c r="T98" s="104">
        <f t="shared" si="0"/>
        <v>3</v>
      </c>
      <c r="U98" s="104">
        <f t="shared" si="0"/>
        <v>16</v>
      </c>
      <c r="V98" s="104">
        <f t="shared" si="0"/>
        <v>8</v>
      </c>
      <c r="W98" s="104">
        <f t="shared" si="0"/>
        <v>0</v>
      </c>
      <c r="X98" s="611">
        <f t="shared" si="0"/>
        <v>2711.6899999999991</v>
      </c>
      <c r="Y98" s="1"/>
    </row>
  </sheetData>
  <mergeCells count="194">
    <mergeCell ref="A54:A58"/>
    <mergeCell ref="B54:B58"/>
    <mergeCell ref="C54:C58"/>
    <mergeCell ref="J54:J58"/>
    <mergeCell ref="M54:M58"/>
    <mergeCell ref="A51:A53"/>
    <mergeCell ref="B51:B53"/>
    <mergeCell ref="C51:C53"/>
    <mergeCell ref="J51:J53"/>
    <mergeCell ref="A59:A64"/>
    <mergeCell ref="B59:B64"/>
    <mergeCell ref="C59:C64"/>
    <mergeCell ref="J59:J64"/>
    <mergeCell ref="D59:D64"/>
    <mergeCell ref="D65:D66"/>
    <mergeCell ref="G67:G69"/>
    <mergeCell ref="G65:G66"/>
    <mergeCell ref="G59:G64"/>
    <mergeCell ref="A1:Y1"/>
    <mergeCell ref="Y5:Y7"/>
    <mergeCell ref="Q6:Q7"/>
    <mergeCell ref="R6:S6"/>
    <mergeCell ref="T6:U6"/>
    <mergeCell ref="W6:W7"/>
    <mergeCell ref="M79:M81"/>
    <mergeCell ref="M67:M69"/>
    <mergeCell ref="C70:C72"/>
    <mergeCell ref="J70:J72"/>
    <mergeCell ref="M70:M72"/>
    <mergeCell ref="A67:A69"/>
    <mergeCell ref="B67:B69"/>
    <mergeCell ref="C67:C69"/>
    <mergeCell ref="J67:J69"/>
    <mergeCell ref="D67:D69"/>
    <mergeCell ref="D70:D72"/>
    <mergeCell ref="D73:D76"/>
    <mergeCell ref="M59:M64"/>
    <mergeCell ref="A65:A66"/>
    <mergeCell ref="B65:B66"/>
    <mergeCell ref="C65:C66"/>
    <mergeCell ref="X79:X81"/>
    <mergeCell ref="J65:J66"/>
    <mergeCell ref="A82:A84"/>
    <mergeCell ref="B82:B84"/>
    <mergeCell ref="C82:C84"/>
    <mergeCell ref="M82:M84"/>
    <mergeCell ref="A79:A81"/>
    <mergeCell ref="B79:B81"/>
    <mergeCell ref="C79:C81"/>
    <mergeCell ref="J79:J81"/>
    <mergeCell ref="M73:M76"/>
    <mergeCell ref="A77:A78"/>
    <mergeCell ref="B77:B78"/>
    <mergeCell ref="C77:C78"/>
    <mergeCell ref="J77:J78"/>
    <mergeCell ref="M77:M78"/>
    <mergeCell ref="A73:A76"/>
    <mergeCell ref="B73:B76"/>
    <mergeCell ref="C73:C76"/>
    <mergeCell ref="J73:J76"/>
    <mergeCell ref="D79:D81"/>
    <mergeCell ref="D82:D84"/>
    <mergeCell ref="G77:G78"/>
    <mergeCell ref="G79:G81"/>
    <mergeCell ref="G82:G84"/>
    <mergeCell ref="D77:D78"/>
    <mergeCell ref="A26:A33"/>
    <mergeCell ref="B26:B33"/>
    <mergeCell ref="A18:A21"/>
    <mergeCell ref="B18:B21"/>
    <mergeCell ref="D10:D13"/>
    <mergeCell ref="G10:G13"/>
    <mergeCell ref="G16:G17"/>
    <mergeCell ref="J16:J17"/>
    <mergeCell ref="D54:D58"/>
    <mergeCell ref="G51:G53"/>
    <mergeCell ref="G54:G58"/>
    <mergeCell ref="A48:A49"/>
    <mergeCell ref="B48:B49"/>
    <mergeCell ref="C48:C49"/>
    <mergeCell ref="J48:J49"/>
    <mergeCell ref="A42:A47"/>
    <mergeCell ref="B42:B47"/>
    <mergeCell ref="C42:C47"/>
    <mergeCell ref="J42:J47"/>
    <mergeCell ref="D42:D47"/>
    <mergeCell ref="D48:D49"/>
    <mergeCell ref="G42:G47"/>
    <mergeCell ref="G48:G49"/>
    <mergeCell ref="D51:D53"/>
    <mergeCell ref="A10:A13"/>
    <mergeCell ref="B10:B13"/>
    <mergeCell ref="C10:C13"/>
    <mergeCell ref="J10:J13"/>
    <mergeCell ref="A23:A24"/>
    <mergeCell ref="B23:B24"/>
    <mergeCell ref="C23:C24"/>
    <mergeCell ref="J23:J24"/>
    <mergeCell ref="D18:D21"/>
    <mergeCell ref="C16:C17"/>
    <mergeCell ref="B16:B17"/>
    <mergeCell ref="A16:A17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K5:K7"/>
    <mergeCell ref="L5:L7"/>
    <mergeCell ref="M5:M7"/>
    <mergeCell ref="A85:A86"/>
    <mergeCell ref="A87:A88"/>
    <mergeCell ref="A91:A92"/>
    <mergeCell ref="B85:B86"/>
    <mergeCell ref="C85:C86"/>
    <mergeCell ref="D85:D86"/>
    <mergeCell ref="G85:G86"/>
    <mergeCell ref="B87:B88"/>
    <mergeCell ref="C87:C88"/>
    <mergeCell ref="D87:D88"/>
    <mergeCell ref="G87:G88"/>
    <mergeCell ref="B91:B92"/>
    <mergeCell ref="C91:C92"/>
    <mergeCell ref="D91:D92"/>
    <mergeCell ref="G91:G92"/>
    <mergeCell ref="C26:C33"/>
    <mergeCell ref="J26:J33"/>
    <mergeCell ref="D26:D33"/>
    <mergeCell ref="C18:C21"/>
    <mergeCell ref="C93:C94"/>
    <mergeCell ref="D93:D94"/>
    <mergeCell ref="C95:C96"/>
    <mergeCell ref="D95:D96"/>
    <mergeCell ref="J93:J94"/>
    <mergeCell ref="J95:J96"/>
    <mergeCell ref="J85:J86"/>
    <mergeCell ref="J87:J88"/>
    <mergeCell ref="J91:J92"/>
    <mergeCell ref="D35:D39"/>
    <mergeCell ref="G26:G33"/>
    <mergeCell ref="D23:D24"/>
    <mergeCell ref="G23:G24"/>
    <mergeCell ref="G18:G21"/>
    <mergeCell ref="C35:C39"/>
    <mergeCell ref="J35:J39"/>
    <mergeCell ref="G73:G76"/>
    <mergeCell ref="J82:J84"/>
    <mergeCell ref="M95:M96"/>
    <mergeCell ref="X10:X13"/>
    <mergeCell ref="X26:X33"/>
    <mergeCell ref="X54:X58"/>
    <mergeCell ref="X82:X84"/>
    <mergeCell ref="X91:X92"/>
    <mergeCell ref="M10:M13"/>
    <mergeCell ref="D16:D17"/>
    <mergeCell ref="M42:M47"/>
    <mergeCell ref="M48:M49"/>
    <mergeCell ref="X48:X49"/>
    <mergeCell ref="X59:X64"/>
    <mergeCell ref="X77:X78"/>
    <mergeCell ref="X16:X17"/>
    <mergeCell ref="X18:X21"/>
    <mergeCell ref="X23:X24"/>
    <mergeCell ref="X42:X47"/>
    <mergeCell ref="X51:X53"/>
    <mergeCell ref="X67:X69"/>
    <mergeCell ref="X73:X76"/>
    <mergeCell ref="M51:M53"/>
    <mergeCell ref="L91:L92"/>
    <mergeCell ref="M91:M92"/>
    <mergeCell ref="M18:M21"/>
    <mergeCell ref="M65:M66"/>
    <mergeCell ref="M26:M33"/>
    <mergeCell ref="J18:J21"/>
    <mergeCell ref="M23:M24"/>
    <mergeCell ref="M35:M39"/>
    <mergeCell ref="M85:M86"/>
    <mergeCell ref="M87:M88"/>
    <mergeCell ref="M93:M94"/>
  </mergeCells>
  <pageMargins left="0.27" right="0.16" top="0.18" bottom="0.13" header="0.13" footer="0.13"/>
  <pageSetup paperSize="9" scale="63" orientation="landscape" r:id="rId1"/>
  <rowBreaks count="2" manualBreakCount="2">
    <brk id="25" max="24" man="1"/>
    <brk id="9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40"/>
  <sheetViews>
    <sheetView showGridLines="0" view="pageBreakPreview" zoomScale="82" zoomScaleSheetLayoutView="82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Q85" sqref="Q85"/>
    </sheetView>
  </sheetViews>
  <sheetFormatPr defaultRowHeight="5.65" customHeight="1"/>
  <cols>
    <col min="1" max="1" width="3.7109375" style="11" customWidth="1"/>
    <col min="2" max="2" width="16.7109375" customWidth="1"/>
    <col min="3" max="3" width="11.7109375" style="36" customWidth="1"/>
    <col min="4" max="4" width="13.5703125" style="93" customWidth="1"/>
    <col min="5" max="5" width="4" customWidth="1"/>
    <col min="6" max="6" width="34.5703125" customWidth="1"/>
    <col min="7" max="7" width="26.28515625" style="115" customWidth="1"/>
    <col min="8" max="8" width="8.140625" hidden="1" customWidth="1"/>
    <col min="9" max="9" width="5.140625" hidden="1" customWidth="1"/>
    <col min="10" max="10" width="8.5703125" style="55" customWidth="1"/>
    <col min="11" max="11" width="7.5703125" hidden="1" customWidth="1"/>
    <col min="12" max="12" width="10" hidden="1" customWidth="1"/>
    <col min="13" max="13" width="9.42578125" customWidth="1"/>
    <col min="14" max="14" width="2.5703125" hidden="1" customWidth="1"/>
    <col min="15" max="23" width="4.7109375" customWidth="1"/>
    <col min="24" max="24" width="8.5703125" style="13" customWidth="1"/>
    <col min="25" max="25" width="14.28515625" style="13" customWidth="1"/>
  </cols>
  <sheetData>
    <row r="1" spans="1:25" ht="15">
      <c r="A1" s="870" t="s">
        <v>18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</row>
    <row r="2" spans="1:25" ht="16.5" customHeight="1">
      <c r="A2" s="990" t="str">
        <f>'Patna (West)'!A2</f>
        <v>Progress Report for the construction of SSS ( Sanc. Year 2012 - 13 )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</row>
    <row r="3" spans="1:25" ht="15">
      <c r="A3" s="865" t="s">
        <v>44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953" t="str">
        <f>Summary!V3</f>
        <v>Date:-30.04.2015</v>
      </c>
      <c r="X3" s="953"/>
      <c r="Y3" s="953"/>
    </row>
    <row r="4" spans="1:25" ht="15" customHeight="1">
      <c r="A4" s="956" t="s">
        <v>1855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</row>
    <row r="5" spans="1:25" ht="18" customHeight="1">
      <c r="A5" s="664" t="s">
        <v>0</v>
      </c>
      <c r="B5" s="664" t="s">
        <v>1</v>
      </c>
      <c r="C5" s="665" t="s">
        <v>2</v>
      </c>
      <c r="D5" s="992" t="s">
        <v>1555</v>
      </c>
      <c r="E5" s="664" t="s">
        <v>0</v>
      </c>
      <c r="F5" s="665" t="s">
        <v>4</v>
      </c>
      <c r="G5" s="664" t="s">
        <v>5</v>
      </c>
      <c r="H5" s="655" t="s">
        <v>209</v>
      </c>
      <c r="I5" s="664" t="s">
        <v>207</v>
      </c>
      <c r="J5" s="655" t="s">
        <v>208</v>
      </c>
      <c r="K5" s="655" t="s">
        <v>31</v>
      </c>
      <c r="L5" s="664" t="s">
        <v>19</v>
      </c>
      <c r="M5" s="655" t="s">
        <v>32</v>
      </c>
      <c r="N5" s="705" t="s">
        <v>15</v>
      </c>
      <c r="O5" s="705"/>
      <c r="P5" s="705"/>
      <c r="Q5" s="705"/>
      <c r="R5" s="705"/>
      <c r="S5" s="705"/>
      <c r="T5" s="705"/>
      <c r="U5" s="705"/>
      <c r="V5" s="705"/>
      <c r="W5" s="705"/>
      <c r="X5" s="655" t="s">
        <v>20</v>
      </c>
      <c r="Y5" s="655" t="s">
        <v>13</v>
      </c>
    </row>
    <row r="6" spans="1:25" ht="29.25" customHeight="1">
      <c r="A6" s="664"/>
      <c r="B6" s="664"/>
      <c r="C6" s="665"/>
      <c r="D6" s="993"/>
      <c r="E6" s="664"/>
      <c r="F6" s="665"/>
      <c r="G6" s="664"/>
      <c r="H6" s="701"/>
      <c r="I6" s="664"/>
      <c r="J6" s="701"/>
      <c r="K6" s="701"/>
      <c r="L6" s="664"/>
      <c r="M6" s="701"/>
      <c r="N6" s="860" t="s">
        <v>6</v>
      </c>
      <c r="O6" s="705" t="s">
        <v>2441</v>
      </c>
      <c r="P6" s="664" t="s">
        <v>9</v>
      </c>
      <c r="Q6" s="664" t="s">
        <v>8</v>
      </c>
      <c r="R6" s="664" t="s">
        <v>16</v>
      </c>
      <c r="S6" s="664"/>
      <c r="T6" s="664" t="s">
        <v>17</v>
      </c>
      <c r="U6" s="664"/>
      <c r="V6" s="664" t="s">
        <v>12</v>
      </c>
      <c r="W6" s="664" t="s">
        <v>7</v>
      </c>
      <c r="X6" s="701"/>
      <c r="Y6" s="701"/>
    </row>
    <row r="7" spans="1:25" ht="27.75" customHeight="1">
      <c r="A7" s="664"/>
      <c r="B7" s="664"/>
      <c r="C7" s="665"/>
      <c r="D7" s="994"/>
      <c r="E7" s="664"/>
      <c r="F7" s="665"/>
      <c r="G7" s="664"/>
      <c r="H7" s="656"/>
      <c r="I7" s="664"/>
      <c r="J7" s="656"/>
      <c r="K7" s="656"/>
      <c r="L7" s="664"/>
      <c r="M7" s="656"/>
      <c r="N7" s="860"/>
      <c r="O7" s="705"/>
      <c r="P7" s="664"/>
      <c r="Q7" s="664"/>
      <c r="R7" s="329" t="s">
        <v>10</v>
      </c>
      <c r="S7" s="329" t="s">
        <v>11</v>
      </c>
      <c r="T7" s="329" t="s">
        <v>10</v>
      </c>
      <c r="U7" s="329" t="s">
        <v>11</v>
      </c>
      <c r="V7" s="664"/>
      <c r="W7" s="664"/>
      <c r="X7" s="656"/>
      <c r="Y7" s="656"/>
    </row>
    <row r="8" spans="1:25" ht="39.950000000000003" customHeight="1">
      <c r="A8" s="878">
        <v>1</v>
      </c>
      <c r="B8" s="980" t="s">
        <v>1765</v>
      </c>
      <c r="C8" s="930" t="s">
        <v>656</v>
      </c>
      <c r="D8" s="930" t="s">
        <v>1531</v>
      </c>
      <c r="E8" s="484">
        <v>1</v>
      </c>
      <c r="F8" s="479" t="s">
        <v>1552</v>
      </c>
      <c r="G8" s="976" t="s">
        <v>1876</v>
      </c>
      <c r="H8" s="655"/>
      <c r="I8" s="59"/>
      <c r="J8" s="768">
        <v>325.36</v>
      </c>
      <c r="K8" s="62"/>
      <c r="L8" s="59"/>
      <c r="M8" s="768" t="s">
        <v>204</v>
      </c>
      <c r="N8" s="217"/>
      <c r="O8" s="138"/>
      <c r="P8" s="138">
        <v>1</v>
      </c>
      <c r="Q8" s="121"/>
      <c r="R8" s="121"/>
      <c r="S8" s="121"/>
      <c r="T8" s="121"/>
      <c r="U8" s="121"/>
      <c r="V8" s="122"/>
      <c r="W8" s="122"/>
      <c r="X8" s="995"/>
      <c r="Y8" s="768" t="s">
        <v>1877</v>
      </c>
    </row>
    <row r="9" spans="1:25" ht="39.950000000000003" customHeight="1">
      <c r="A9" s="880"/>
      <c r="B9" s="980"/>
      <c r="C9" s="959"/>
      <c r="D9" s="959"/>
      <c r="E9" s="484">
        <v>2</v>
      </c>
      <c r="F9" s="479" t="s">
        <v>1553</v>
      </c>
      <c r="G9" s="986"/>
      <c r="H9" s="701"/>
      <c r="I9" s="59"/>
      <c r="J9" s="978"/>
      <c r="K9" s="62"/>
      <c r="L9" s="59"/>
      <c r="M9" s="978"/>
      <c r="N9" s="217">
        <v>1</v>
      </c>
      <c r="O9" s="119"/>
      <c r="P9" s="120"/>
      <c r="Q9" s="121"/>
      <c r="R9" s="121"/>
      <c r="S9" s="121"/>
      <c r="T9" s="121"/>
      <c r="U9" s="121"/>
      <c r="V9" s="122"/>
      <c r="W9" s="122"/>
      <c r="X9" s="996"/>
      <c r="Y9" s="978"/>
    </row>
    <row r="10" spans="1:25" ht="39.950000000000003" customHeight="1">
      <c r="A10" s="879"/>
      <c r="B10" s="980"/>
      <c r="C10" s="931"/>
      <c r="D10" s="931"/>
      <c r="E10" s="484">
        <v>3</v>
      </c>
      <c r="F10" s="479" t="s">
        <v>1554</v>
      </c>
      <c r="G10" s="977"/>
      <c r="H10" s="656"/>
      <c r="I10" s="59"/>
      <c r="J10" s="979"/>
      <c r="K10" s="62"/>
      <c r="L10" s="59"/>
      <c r="M10" s="979"/>
      <c r="N10" s="217">
        <v>1</v>
      </c>
      <c r="O10" s="119"/>
      <c r="P10" s="120"/>
      <c r="Q10" s="121"/>
      <c r="R10" s="121"/>
      <c r="S10" s="121"/>
      <c r="T10" s="121"/>
      <c r="U10" s="121"/>
      <c r="V10" s="122"/>
      <c r="W10" s="122"/>
      <c r="X10" s="997"/>
      <c r="Y10" s="979"/>
    </row>
    <row r="11" spans="1:25" ht="39.950000000000003" customHeight="1">
      <c r="A11" s="864">
        <v>2</v>
      </c>
      <c r="B11" s="980" t="s">
        <v>655</v>
      </c>
      <c r="C11" s="932" t="s">
        <v>656</v>
      </c>
      <c r="D11" s="930" t="s">
        <v>1532</v>
      </c>
      <c r="E11" s="387">
        <v>1</v>
      </c>
      <c r="F11" s="487" t="s">
        <v>657</v>
      </c>
      <c r="G11" s="976" t="s">
        <v>1878</v>
      </c>
      <c r="H11" s="850"/>
      <c r="I11" s="1"/>
      <c r="J11" s="716">
        <v>766.44</v>
      </c>
      <c r="K11" s="1"/>
      <c r="L11" s="1"/>
      <c r="M11" s="716" t="s">
        <v>204</v>
      </c>
      <c r="N11" s="1"/>
      <c r="O11" s="623"/>
      <c r="P11" s="623"/>
      <c r="Q11" s="623"/>
      <c r="R11" s="623">
        <v>1</v>
      </c>
      <c r="S11" s="617"/>
      <c r="T11" s="617"/>
      <c r="U11" s="617"/>
      <c r="V11" s="617"/>
      <c r="W11" s="617"/>
      <c r="X11" s="984">
        <v>63.79</v>
      </c>
      <c r="Y11" s="2"/>
    </row>
    <row r="12" spans="1:25" ht="39.950000000000003" customHeight="1">
      <c r="A12" s="864"/>
      <c r="B12" s="980"/>
      <c r="C12" s="932"/>
      <c r="D12" s="959"/>
      <c r="E12" s="387">
        <v>2</v>
      </c>
      <c r="F12" s="487" t="s">
        <v>658</v>
      </c>
      <c r="G12" s="986"/>
      <c r="H12" s="850"/>
      <c r="I12" s="1"/>
      <c r="J12" s="716"/>
      <c r="K12" s="1"/>
      <c r="L12" s="1"/>
      <c r="M12" s="716"/>
      <c r="N12" s="1"/>
      <c r="O12" s="623"/>
      <c r="P12" s="623">
        <v>1</v>
      </c>
      <c r="Q12" s="617"/>
      <c r="R12" s="617"/>
      <c r="S12" s="617"/>
      <c r="T12" s="617"/>
      <c r="U12" s="617"/>
      <c r="V12" s="617"/>
      <c r="W12" s="617"/>
      <c r="X12" s="998"/>
      <c r="Y12" s="2"/>
    </row>
    <row r="13" spans="1:25" ht="39.950000000000003" customHeight="1">
      <c r="A13" s="864"/>
      <c r="B13" s="980"/>
      <c r="C13" s="932"/>
      <c r="D13" s="959"/>
      <c r="E13" s="387">
        <v>3</v>
      </c>
      <c r="F13" s="487" t="s">
        <v>659</v>
      </c>
      <c r="G13" s="986"/>
      <c r="H13" s="850"/>
      <c r="I13" s="1"/>
      <c r="J13" s="716"/>
      <c r="K13" s="1"/>
      <c r="L13" s="1"/>
      <c r="M13" s="716"/>
      <c r="N13" s="1">
        <v>1</v>
      </c>
      <c r="O13" s="624"/>
      <c r="P13" s="624"/>
      <c r="Q13" s="617"/>
      <c r="R13" s="617"/>
      <c r="S13" s="617"/>
      <c r="T13" s="617"/>
      <c r="U13" s="617"/>
      <c r="V13" s="617"/>
      <c r="W13" s="617"/>
      <c r="X13" s="998"/>
      <c r="Y13" s="2"/>
    </row>
    <row r="14" spans="1:25" ht="39.950000000000003" customHeight="1">
      <c r="A14" s="864"/>
      <c r="B14" s="980"/>
      <c r="C14" s="932"/>
      <c r="D14" s="959"/>
      <c r="E14" s="387">
        <v>4</v>
      </c>
      <c r="F14" s="487" t="s">
        <v>660</v>
      </c>
      <c r="G14" s="986"/>
      <c r="H14" s="850"/>
      <c r="I14" s="1"/>
      <c r="J14" s="716"/>
      <c r="K14" s="1"/>
      <c r="L14" s="1"/>
      <c r="M14" s="716"/>
      <c r="N14" s="1"/>
      <c r="O14" s="623"/>
      <c r="P14" s="623"/>
      <c r="Q14" s="623">
        <v>1</v>
      </c>
      <c r="R14" s="617"/>
      <c r="S14" s="617"/>
      <c r="T14" s="617"/>
      <c r="U14" s="617"/>
      <c r="V14" s="617"/>
      <c r="W14" s="617"/>
      <c r="X14" s="998"/>
      <c r="Y14" s="2"/>
    </row>
    <row r="15" spans="1:25" ht="39.950000000000003" customHeight="1">
      <c r="A15" s="864"/>
      <c r="B15" s="980"/>
      <c r="C15" s="932"/>
      <c r="D15" s="959"/>
      <c r="E15" s="387">
        <v>5</v>
      </c>
      <c r="F15" s="487" t="s">
        <v>661</v>
      </c>
      <c r="G15" s="986"/>
      <c r="H15" s="850"/>
      <c r="I15" s="1"/>
      <c r="J15" s="716"/>
      <c r="K15" s="1"/>
      <c r="L15" s="1"/>
      <c r="M15" s="716"/>
      <c r="N15" s="1"/>
      <c r="O15" s="623"/>
      <c r="P15" s="623"/>
      <c r="Q15" s="623">
        <v>1</v>
      </c>
      <c r="R15" s="617"/>
      <c r="S15" s="617"/>
      <c r="T15" s="617"/>
      <c r="U15" s="617"/>
      <c r="V15" s="617"/>
      <c r="W15" s="617"/>
      <c r="X15" s="998"/>
      <c r="Y15" s="2"/>
    </row>
    <row r="16" spans="1:25" ht="39.950000000000003" customHeight="1">
      <c r="A16" s="864"/>
      <c r="B16" s="980"/>
      <c r="C16" s="932"/>
      <c r="D16" s="959"/>
      <c r="E16" s="387">
        <v>6</v>
      </c>
      <c r="F16" s="487" t="s">
        <v>662</v>
      </c>
      <c r="G16" s="986"/>
      <c r="H16" s="850"/>
      <c r="I16" s="1"/>
      <c r="J16" s="716"/>
      <c r="K16" s="1"/>
      <c r="L16" s="1"/>
      <c r="M16" s="716"/>
      <c r="N16" s="1">
        <v>1</v>
      </c>
      <c r="O16" s="617"/>
      <c r="P16" s="617"/>
      <c r="Q16" s="617"/>
      <c r="R16" s="617"/>
      <c r="S16" s="617"/>
      <c r="T16" s="617"/>
      <c r="U16" s="617"/>
      <c r="V16" s="617"/>
      <c r="W16" s="617"/>
      <c r="X16" s="998"/>
      <c r="Y16" s="2"/>
    </row>
    <row r="17" spans="1:25" ht="39.950000000000003" customHeight="1">
      <c r="A17" s="864"/>
      <c r="B17" s="980"/>
      <c r="C17" s="932"/>
      <c r="D17" s="931"/>
      <c r="E17" s="387">
        <v>7</v>
      </c>
      <c r="F17" s="487" t="s">
        <v>663</v>
      </c>
      <c r="G17" s="977"/>
      <c r="H17" s="850"/>
      <c r="I17" s="1"/>
      <c r="J17" s="716"/>
      <c r="K17" s="1"/>
      <c r="L17" s="1"/>
      <c r="M17" s="716"/>
      <c r="N17" s="1">
        <v>1</v>
      </c>
      <c r="O17" s="617"/>
      <c r="P17" s="617"/>
      <c r="Q17" s="617"/>
      <c r="R17" s="617"/>
      <c r="S17" s="617"/>
      <c r="T17" s="617"/>
      <c r="U17" s="617"/>
      <c r="V17" s="617"/>
      <c r="W17" s="617"/>
      <c r="X17" s="985"/>
      <c r="Y17" s="2"/>
    </row>
    <row r="18" spans="1:25" ht="39.950000000000003" customHeight="1">
      <c r="A18" s="864">
        <v>3</v>
      </c>
      <c r="B18" s="980" t="s">
        <v>664</v>
      </c>
      <c r="C18" s="932" t="s">
        <v>656</v>
      </c>
      <c r="D18" s="930" t="s">
        <v>1533</v>
      </c>
      <c r="E18" s="387">
        <v>1</v>
      </c>
      <c r="F18" s="487" t="s">
        <v>665</v>
      </c>
      <c r="G18" s="976" t="s">
        <v>1876</v>
      </c>
      <c r="H18" s="850"/>
      <c r="I18" s="1"/>
      <c r="J18" s="716">
        <v>764.93</v>
      </c>
      <c r="K18" s="1"/>
      <c r="L18" s="1"/>
      <c r="M18" s="716" t="s">
        <v>204</v>
      </c>
      <c r="N18" s="1">
        <v>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995"/>
      <c r="Y18" s="2"/>
    </row>
    <row r="19" spans="1:25" ht="39.950000000000003" customHeight="1">
      <c r="A19" s="864"/>
      <c r="B19" s="980"/>
      <c r="C19" s="932"/>
      <c r="D19" s="959"/>
      <c r="E19" s="387">
        <v>2</v>
      </c>
      <c r="F19" s="487" t="s">
        <v>666</v>
      </c>
      <c r="G19" s="986"/>
      <c r="H19" s="850"/>
      <c r="I19" s="1"/>
      <c r="J19" s="716"/>
      <c r="K19" s="1"/>
      <c r="L19" s="1"/>
      <c r="M19" s="716"/>
      <c r="N19" s="1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996"/>
      <c r="Y19" s="2"/>
    </row>
    <row r="20" spans="1:25" ht="39.950000000000003" customHeight="1">
      <c r="A20" s="864"/>
      <c r="B20" s="980"/>
      <c r="C20" s="932"/>
      <c r="D20" s="959"/>
      <c r="E20" s="387">
        <v>3</v>
      </c>
      <c r="F20" s="487" t="s">
        <v>667</v>
      </c>
      <c r="G20" s="986"/>
      <c r="H20" s="850"/>
      <c r="I20" s="1"/>
      <c r="J20" s="716"/>
      <c r="K20" s="1"/>
      <c r="L20" s="1"/>
      <c r="M20" s="716"/>
      <c r="N20" s="1">
        <v>1</v>
      </c>
      <c r="O20" s="101"/>
      <c r="P20" s="101"/>
      <c r="Q20" s="101"/>
      <c r="R20" s="101"/>
      <c r="S20" s="101"/>
      <c r="T20" s="101"/>
      <c r="U20" s="101"/>
      <c r="V20" s="101"/>
      <c r="W20" s="101"/>
      <c r="X20" s="996"/>
      <c r="Y20" s="2"/>
    </row>
    <row r="21" spans="1:25" ht="39.950000000000003" customHeight="1">
      <c r="A21" s="864"/>
      <c r="B21" s="980"/>
      <c r="C21" s="932"/>
      <c r="D21" s="959"/>
      <c r="E21" s="387">
        <v>4</v>
      </c>
      <c r="F21" s="487" t="s">
        <v>668</v>
      </c>
      <c r="G21" s="986"/>
      <c r="H21" s="850"/>
      <c r="I21" s="1"/>
      <c r="J21" s="716"/>
      <c r="K21" s="1"/>
      <c r="L21" s="1"/>
      <c r="M21" s="716"/>
      <c r="N21" s="1">
        <v>1</v>
      </c>
      <c r="O21" s="101"/>
      <c r="P21" s="101"/>
      <c r="Q21" s="101"/>
      <c r="R21" s="101"/>
      <c r="S21" s="101"/>
      <c r="T21" s="101"/>
      <c r="U21" s="101"/>
      <c r="V21" s="101"/>
      <c r="W21" s="101"/>
      <c r="X21" s="996"/>
      <c r="Y21" s="2"/>
    </row>
    <row r="22" spans="1:25" ht="39.950000000000003" customHeight="1">
      <c r="A22" s="864"/>
      <c r="B22" s="980"/>
      <c r="C22" s="932"/>
      <c r="D22" s="959"/>
      <c r="E22" s="387">
        <v>5</v>
      </c>
      <c r="F22" s="487" t="s">
        <v>669</v>
      </c>
      <c r="G22" s="986"/>
      <c r="H22" s="850"/>
      <c r="I22" s="1"/>
      <c r="J22" s="716"/>
      <c r="K22" s="1"/>
      <c r="L22" s="1"/>
      <c r="M22" s="716"/>
      <c r="N22" s="1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996"/>
      <c r="Y22" s="2"/>
    </row>
    <row r="23" spans="1:25" ht="39.950000000000003" customHeight="1">
      <c r="A23" s="864"/>
      <c r="B23" s="980"/>
      <c r="C23" s="932"/>
      <c r="D23" s="959"/>
      <c r="E23" s="387">
        <v>6</v>
      </c>
      <c r="F23" s="487" t="s">
        <v>670</v>
      </c>
      <c r="G23" s="986"/>
      <c r="H23" s="850"/>
      <c r="I23" s="1"/>
      <c r="J23" s="716"/>
      <c r="K23" s="1"/>
      <c r="L23" s="1"/>
      <c r="M23" s="716"/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996"/>
      <c r="Y23" s="2"/>
    </row>
    <row r="24" spans="1:25" ht="39.950000000000003" customHeight="1">
      <c r="A24" s="864"/>
      <c r="B24" s="980"/>
      <c r="C24" s="932"/>
      <c r="D24" s="931"/>
      <c r="E24" s="387">
        <v>7</v>
      </c>
      <c r="F24" s="487" t="s">
        <v>671</v>
      </c>
      <c r="G24" s="977"/>
      <c r="H24" s="850"/>
      <c r="I24" s="1"/>
      <c r="J24" s="716"/>
      <c r="K24" s="1"/>
      <c r="L24" s="1"/>
      <c r="M24" s="716"/>
      <c r="N24" s="1">
        <v>1</v>
      </c>
      <c r="O24" s="101"/>
      <c r="P24" s="101"/>
      <c r="Q24" s="101"/>
      <c r="R24" s="101"/>
      <c r="S24" s="101"/>
      <c r="T24" s="101"/>
      <c r="U24" s="101"/>
      <c r="V24" s="101"/>
      <c r="W24" s="101"/>
      <c r="X24" s="997"/>
      <c r="Y24" s="2"/>
    </row>
    <row r="25" spans="1:25" ht="39.950000000000003" customHeight="1">
      <c r="A25" s="242">
        <v>4</v>
      </c>
      <c r="B25" s="430" t="s">
        <v>672</v>
      </c>
      <c r="C25" s="273" t="s">
        <v>656</v>
      </c>
      <c r="D25" s="462" t="s">
        <v>1534</v>
      </c>
      <c r="E25" s="387">
        <v>1</v>
      </c>
      <c r="F25" s="487" t="s">
        <v>610</v>
      </c>
      <c r="G25" s="349" t="s">
        <v>1878</v>
      </c>
      <c r="H25" s="41"/>
      <c r="I25" s="1"/>
      <c r="J25" s="23">
        <v>107.55</v>
      </c>
      <c r="K25" s="1"/>
      <c r="L25" s="1"/>
      <c r="M25" s="23" t="s">
        <v>204</v>
      </c>
      <c r="N25" s="1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595"/>
      <c r="Y25" s="2"/>
    </row>
    <row r="26" spans="1:25" ht="47.25" customHeight="1">
      <c r="A26" s="242">
        <v>5</v>
      </c>
      <c r="B26" s="430" t="s">
        <v>673</v>
      </c>
      <c r="C26" s="273" t="s">
        <v>656</v>
      </c>
      <c r="D26" s="462" t="s">
        <v>1535</v>
      </c>
      <c r="E26" s="387">
        <v>1</v>
      </c>
      <c r="F26" s="487" t="s">
        <v>674</v>
      </c>
      <c r="G26" s="349" t="s">
        <v>1556</v>
      </c>
      <c r="H26" s="41"/>
      <c r="I26" s="1"/>
      <c r="J26" s="23">
        <v>108.53</v>
      </c>
      <c r="K26" s="1"/>
      <c r="L26" s="1"/>
      <c r="M26" s="23" t="s">
        <v>204</v>
      </c>
      <c r="N26" s="1"/>
      <c r="O26" s="138"/>
      <c r="P26" s="138"/>
      <c r="Q26" s="138"/>
      <c r="R26" s="138"/>
      <c r="S26" s="138"/>
      <c r="T26" s="623"/>
      <c r="U26" s="623">
        <v>1</v>
      </c>
      <c r="V26" s="554"/>
      <c r="W26" s="101"/>
      <c r="X26" s="605">
        <v>44.47</v>
      </c>
      <c r="Y26" s="2"/>
    </row>
    <row r="27" spans="1:25" ht="39.950000000000003" customHeight="1">
      <c r="A27" s="864">
        <v>6</v>
      </c>
      <c r="B27" s="980" t="s">
        <v>675</v>
      </c>
      <c r="C27" s="932" t="s">
        <v>676</v>
      </c>
      <c r="D27" s="981" t="s">
        <v>1536</v>
      </c>
      <c r="E27" s="387">
        <v>1</v>
      </c>
      <c r="F27" s="487" t="s">
        <v>677</v>
      </c>
      <c r="G27" s="976" t="s">
        <v>1557</v>
      </c>
      <c r="H27" s="850"/>
      <c r="I27" s="1"/>
      <c r="J27" s="716">
        <v>225.1</v>
      </c>
      <c r="K27" s="1"/>
      <c r="L27" s="1"/>
      <c r="M27" s="716" t="s">
        <v>204</v>
      </c>
      <c r="N27" s="1"/>
      <c r="O27" s="138"/>
      <c r="P27" s="138"/>
      <c r="Q27" s="138"/>
      <c r="R27" s="138"/>
      <c r="S27" s="138">
        <v>1</v>
      </c>
      <c r="T27" s="617"/>
      <c r="U27" s="617"/>
      <c r="V27" s="554"/>
      <c r="W27" s="554"/>
      <c r="X27" s="984">
        <v>73.400000000000006</v>
      </c>
      <c r="Y27" s="2"/>
    </row>
    <row r="28" spans="1:25" ht="39.950000000000003" customHeight="1">
      <c r="A28" s="864"/>
      <c r="B28" s="980"/>
      <c r="C28" s="932"/>
      <c r="D28" s="983"/>
      <c r="E28" s="387">
        <v>2</v>
      </c>
      <c r="F28" s="487" t="s">
        <v>678</v>
      </c>
      <c r="G28" s="977"/>
      <c r="H28" s="850"/>
      <c r="I28" s="1"/>
      <c r="J28" s="716"/>
      <c r="K28" s="1"/>
      <c r="L28" s="1"/>
      <c r="M28" s="716"/>
      <c r="N28" s="1"/>
      <c r="O28" s="138"/>
      <c r="P28" s="138"/>
      <c r="Q28" s="138"/>
      <c r="R28" s="138"/>
      <c r="S28" s="138">
        <v>1</v>
      </c>
      <c r="T28" s="617"/>
      <c r="U28" s="617"/>
      <c r="V28" s="554"/>
      <c r="W28" s="554"/>
      <c r="X28" s="985"/>
      <c r="Y28" s="2"/>
    </row>
    <row r="29" spans="1:25" ht="45" customHeight="1">
      <c r="A29" s="242">
        <v>7</v>
      </c>
      <c r="B29" s="430" t="s">
        <v>679</v>
      </c>
      <c r="C29" s="273" t="s">
        <v>676</v>
      </c>
      <c r="D29" s="499" t="s">
        <v>1537</v>
      </c>
      <c r="E29" s="387">
        <v>1</v>
      </c>
      <c r="F29" s="487" t="s">
        <v>680</v>
      </c>
      <c r="G29" s="349" t="s">
        <v>1558</v>
      </c>
      <c r="H29" s="41"/>
      <c r="I29" s="1"/>
      <c r="J29" s="23">
        <v>112.71</v>
      </c>
      <c r="K29" s="1"/>
      <c r="L29" s="1"/>
      <c r="M29" s="23" t="s">
        <v>204</v>
      </c>
      <c r="N29" s="1"/>
      <c r="O29" s="139"/>
      <c r="P29" s="139"/>
      <c r="Q29" s="139">
        <v>1</v>
      </c>
      <c r="R29" s="101"/>
      <c r="S29" s="101"/>
      <c r="T29" s="101"/>
      <c r="U29" s="101"/>
      <c r="V29" s="101"/>
      <c r="W29" s="101"/>
      <c r="X29" s="595">
        <v>15.31</v>
      </c>
      <c r="Y29" s="2"/>
    </row>
    <row r="30" spans="1:25" ht="45" customHeight="1">
      <c r="A30" s="242">
        <v>8</v>
      </c>
      <c r="B30" s="430" t="s">
        <v>681</v>
      </c>
      <c r="C30" s="273" t="s">
        <v>676</v>
      </c>
      <c r="D30" s="499" t="s">
        <v>1538</v>
      </c>
      <c r="E30" s="387">
        <v>1</v>
      </c>
      <c r="F30" s="487" t="s">
        <v>682</v>
      </c>
      <c r="G30" s="349" t="s">
        <v>1559</v>
      </c>
      <c r="H30" s="41"/>
      <c r="I30" s="1"/>
      <c r="J30" s="23">
        <v>111.5</v>
      </c>
      <c r="K30" s="1"/>
      <c r="L30" s="1"/>
      <c r="M30" s="23" t="s">
        <v>204</v>
      </c>
      <c r="N30" s="1"/>
      <c r="O30" s="139"/>
      <c r="P30" s="139"/>
      <c r="Q30" s="139"/>
      <c r="R30" s="139"/>
      <c r="S30" s="139">
        <v>1</v>
      </c>
      <c r="T30" s="101"/>
      <c r="U30" s="101"/>
      <c r="V30" s="101"/>
      <c r="W30" s="101"/>
      <c r="X30" s="605">
        <v>32.29</v>
      </c>
      <c r="Y30" s="2"/>
    </row>
    <row r="31" spans="1:25" ht="39.950000000000003" customHeight="1">
      <c r="A31" s="315">
        <v>9</v>
      </c>
      <c r="B31" s="430" t="s">
        <v>2366</v>
      </c>
      <c r="C31" s="932" t="s">
        <v>676</v>
      </c>
      <c r="D31" s="981" t="s">
        <v>1539</v>
      </c>
      <c r="E31" s="387">
        <v>1</v>
      </c>
      <c r="F31" s="487" t="s">
        <v>683</v>
      </c>
      <c r="G31" s="495" t="s">
        <v>1744</v>
      </c>
      <c r="H31" s="850"/>
      <c r="I31" s="1"/>
      <c r="J31" s="716">
        <v>337.4</v>
      </c>
      <c r="K31" s="1"/>
      <c r="L31" s="1"/>
      <c r="M31" s="716" t="s">
        <v>204</v>
      </c>
      <c r="N31" s="1"/>
      <c r="O31" s="101"/>
      <c r="P31" s="141"/>
      <c r="Q31" s="101"/>
      <c r="R31" s="101"/>
      <c r="S31" s="101"/>
      <c r="T31" s="101"/>
      <c r="U31" s="101"/>
      <c r="V31" s="101"/>
      <c r="W31" s="101"/>
      <c r="X31" s="595"/>
      <c r="Y31" s="2"/>
    </row>
    <row r="32" spans="1:25" ht="39.950000000000003" customHeight="1">
      <c r="A32" s="315">
        <v>10</v>
      </c>
      <c r="B32" s="430" t="s">
        <v>2367</v>
      </c>
      <c r="C32" s="932"/>
      <c r="D32" s="982"/>
      <c r="E32" s="387">
        <v>1</v>
      </c>
      <c r="F32" s="487" t="s">
        <v>684</v>
      </c>
      <c r="G32" s="495" t="s">
        <v>1744</v>
      </c>
      <c r="H32" s="850"/>
      <c r="I32" s="1"/>
      <c r="J32" s="716"/>
      <c r="K32" s="1"/>
      <c r="L32" s="1"/>
      <c r="M32" s="716"/>
      <c r="N32" s="1"/>
      <c r="O32" s="101"/>
      <c r="P32" s="101"/>
      <c r="Q32" s="101"/>
      <c r="R32" s="101"/>
      <c r="S32" s="101"/>
      <c r="T32" s="101"/>
      <c r="U32" s="101"/>
      <c r="V32" s="101"/>
      <c r="W32" s="101"/>
      <c r="X32" s="595"/>
      <c r="Y32" s="2"/>
    </row>
    <row r="33" spans="1:25" ht="39.950000000000003" customHeight="1">
      <c r="A33" s="315">
        <v>11</v>
      </c>
      <c r="B33" s="430" t="s">
        <v>2368</v>
      </c>
      <c r="C33" s="932"/>
      <c r="D33" s="983"/>
      <c r="E33" s="387">
        <v>1</v>
      </c>
      <c r="F33" s="487" t="s">
        <v>685</v>
      </c>
      <c r="G33" s="495" t="s">
        <v>2323</v>
      </c>
      <c r="H33" s="850"/>
      <c r="I33" s="1"/>
      <c r="J33" s="716"/>
      <c r="K33" s="1"/>
      <c r="L33" s="1"/>
      <c r="M33" s="716"/>
      <c r="N33" s="1">
        <v>1</v>
      </c>
      <c r="O33" s="101"/>
      <c r="P33" s="101"/>
      <c r="Q33" s="101"/>
      <c r="R33" s="101"/>
      <c r="S33" s="101"/>
      <c r="T33" s="101"/>
      <c r="U33" s="101"/>
      <c r="V33" s="101"/>
      <c r="W33" s="101"/>
      <c r="X33" s="595"/>
      <c r="Y33" s="2"/>
    </row>
    <row r="34" spans="1:25" ht="39.950000000000003" customHeight="1">
      <c r="A34" s="864">
        <v>12</v>
      </c>
      <c r="B34" s="980" t="s">
        <v>686</v>
      </c>
      <c r="C34" s="932" t="s">
        <v>676</v>
      </c>
      <c r="D34" s="981" t="s">
        <v>1540</v>
      </c>
      <c r="E34" s="387">
        <v>1</v>
      </c>
      <c r="F34" s="487" t="s">
        <v>687</v>
      </c>
      <c r="G34" s="976" t="s">
        <v>1558</v>
      </c>
      <c r="H34" s="850"/>
      <c r="I34" s="1"/>
      <c r="J34" s="716">
        <v>328.47</v>
      </c>
      <c r="K34" s="1"/>
      <c r="L34" s="1"/>
      <c r="M34" s="716" t="s">
        <v>204</v>
      </c>
      <c r="N34" s="1"/>
      <c r="O34" s="138"/>
      <c r="P34" s="138"/>
      <c r="Q34" s="138"/>
      <c r="R34" s="138"/>
      <c r="S34" s="139">
        <v>1</v>
      </c>
      <c r="T34" s="101"/>
      <c r="U34" s="101"/>
      <c r="V34" s="101"/>
      <c r="W34" s="101"/>
      <c r="X34" s="995">
        <v>64.23</v>
      </c>
      <c r="Y34" s="2"/>
    </row>
    <row r="35" spans="1:25" ht="39.950000000000003" customHeight="1">
      <c r="A35" s="864"/>
      <c r="B35" s="980"/>
      <c r="C35" s="932"/>
      <c r="D35" s="982"/>
      <c r="E35" s="387">
        <v>2</v>
      </c>
      <c r="F35" s="487" t="s">
        <v>688</v>
      </c>
      <c r="G35" s="986"/>
      <c r="H35" s="850"/>
      <c r="I35" s="1"/>
      <c r="J35" s="716"/>
      <c r="K35" s="1"/>
      <c r="L35" s="1"/>
      <c r="M35" s="716"/>
      <c r="N35" s="1"/>
      <c r="O35" s="138"/>
      <c r="P35" s="138"/>
      <c r="Q35" s="138"/>
      <c r="R35" s="138"/>
      <c r="S35" s="139">
        <v>1</v>
      </c>
      <c r="T35" s="101"/>
      <c r="U35" s="101"/>
      <c r="V35" s="101"/>
      <c r="W35" s="101"/>
      <c r="X35" s="996"/>
      <c r="Y35" s="2"/>
    </row>
    <row r="36" spans="1:25" ht="39.950000000000003" customHeight="1">
      <c r="A36" s="864"/>
      <c r="B36" s="980"/>
      <c r="C36" s="932"/>
      <c r="D36" s="983"/>
      <c r="E36" s="387">
        <v>3</v>
      </c>
      <c r="F36" s="487" t="s">
        <v>689</v>
      </c>
      <c r="G36" s="977"/>
      <c r="H36" s="850"/>
      <c r="I36" s="1"/>
      <c r="J36" s="716"/>
      <c r="K36" s="1"/>
      <c r="L36" s="1"/>
      <c r="M36" s="716"/>
      <c r="N36" s="1"/>
      <c r="O36" s="138"/>
      <c r="P36" s="139">
        <v>1</v>
      </c>
      <c r="Q36" s="101"/>
      <c r="R36" s="101"/>
      <c r="S36" s="101"/>
      <c r="T36" s="101"/>
      <c r="U36" s="101"/>
      <c r="V36" s="101"/>
      <c r="W36" s="101"/>
      <c r="X36" s="997"/>
      <c r="Y36" s="2"/>
    </row>
    <row r="37" spans="1:25" ht="39.950000000000003" customHeight="1">
      <c r="A37" s="864">
        <v>13</v>
      </c>
      <c r="B37" s="980" t="s">
        <v>690</v>
      </c>
      <c r="C37" s="932" t="s">
        <v>676</v>
      </c>
      <c r="D37" s="981" t="s">
        <v>1540</v>
      </c>
      <c r="E37" s="387">
        <v>1</v>
      </c>
      <c r="F37" s="487" t="s">
        <v>691</v>
      </c>
      <c r="G37" s="976" t="s">
        <v>1556</v>
      </c>
      <c r="H37" s="850"/>
      <c r="I37" s="1"/>
      <c r="J37" s="716">
        <v>221.27</v>
      </c>
      <c r="K37" s="1"/>
      <c r="L37" s="1"/>
      <c r="M37" s="716" t="s">
        <v>204</v>
      </c>
      <c r="N37" s="1"/>
      <c r="O37" s="140"/>
      <c r="P37" s="140"/>
      <c r="Q37" s="140"/>
      <c r="R37" s="140"/>
      <c r="S37" s="139">
        <v>1</v>
      </c>
      <c r="T37" s="101"/>
      <c r="U37" s="101"/>
      <c r="V37" s="101"/>
      <c r="W37" s="101"/>
      <c r="X37" s="995">
        <v>56.29</v>
      </c>
      <c r="Y37" s="2"/>
    </row>
    <row r="38" spans="1:25" ht="39.950000000000003" customHeight="1">
      <c r="A38" s="864"/>
      <c r="B38" s="980"/>
      <c r="C38" s="932"/>
      <c r="D38" s="983"/>
      <c r="E38" s="387">
        <v>2</v>
      </c>
      <c r="F38" s="487" t="s">
        <v>692</v>
      </c>
      <c r="G38" s="977"/>
      <c r="H38" s="850"/>
      <c r="I38" s="1"/>
      <c r="J38" s="716"/>
      <c r="K38" s="1"/>
      <c r="L38" s="1"/>
      <c r="M38" s="716"/>
      <c r="N38" s="1"/>
      <c r="O38" s="140"/>
      <c r="P38" s="140"/>
      <c r="Q38" s="139">
        <v>1</v>
      </c>
      <c r="R38" s="101"/>
      <c r="S38" s="101"/>
      <c r="T38" s="101"/>
      <c r="U38" s="101"/>
      <c r="V38" s="101"/>
      <c r="W38" s="101"/>
      <c r="X38" s="996"/>
      <c r="Y38" s="2"/>
    </row>
    <row r="39" spans="1:25" ht="39.950000000000003" customHeight="1">
      <c r="A39" s="864">
        <v>14</v>
      </c>
      <c r="B39" s="980" t="s">
        <v>693</v>
      </c>
      <c r="C39" s="932" t="s">
        <v>676</v>
      </c>
      <c r="D39" s="981" t="s">
        <v>1541</v>
      </c>
      <c r="E39" s="387">
        <v>1</v>
      </c>
      <c r="F39" s="487" t="s">
        <v>694</v>
      </c>
      <c r="G39" s="976" t="s">
        <v>1558</v>
      </c>
      <c r="H39" s="850"/>
      <c r="I39" s="1"/>
      <c r="J39" s="716">
        <v>559.20000000000005</v>
      </c>
      <c r="K39" s="1"/>
      <c r="L39" s="1"/>
      <c r="M39" s="716" t="s">
        <v>204</v>
      </c>
      <c r="N39" s="1"/>
      <c r="O39" s="625"/>
      <c r="P39" s="625"/>
      <c r="Q39" s="623">
        <v>1</v>
      </c>
      <c r="R39" s="617"/>
      <c r="S39" s="624"/>
      <c r="T39" s="617"/>
      <c r="U39" s="617"/>
      <c r="V39" s="554"/>
      <c r="W39" s="554"/>
      <c r="X39" s="984">
        <v>87.02</v>
      </c>
      <c r="Y39" s="2" t="s">
        <v>1766</v>
      </c>
    </row>
    <row r="40" spans="1:25" ht="39.950000000000003" customHeight="1">
      <c r="A40" s="864"/>
      <c r="B40" s="980"/>
      <c r="C40" s="932"/>
      <c r="D40" s="982"/>
      <c r="E40" s="387">
        <v>2</v>
      </c>
      <c r="F40" s="487" t="s">
        <v>695</v>
      </c>
      <c r="G40" s="986"/>
      <c r="H40" s="850"/>
      <c r="I40" s="1"/>
      <c r="J40" s="716"/>
      <c r="K40" s="1"/>
      <c r="L40" s="1"/>
      <c r="M40" s="716"/>
      <c r="N40" s="1"/>
      <c r="O40" s="138"/>
      <c r="P40" s="138">
        <v>1</v>
      </c>
      <c r="Q40" s="617"/>
      <c r="R40" s="617"/>
      <c r="S40" s="624"/>
      <c r="T40" s="617"/>
      <c r="U40" s="617"/>
      <c r="V40" s="554"/>
      <c r="W40" s="554"/>
      <c r="X40" s="998"/>
      <c r="Y40" s="2"/>
    </row>
    <row r="41" spans="1:25" ht="39.950000000000003" customHeight="1">
      <c r="A41" s="864"/>
      <c r="B41" s="980"/>
      <c r="C41" s="932"/>
      <c r="D41" s="982"/>
      <c r="E41" s="387">
        <v>3</v>
      </c>
      <c r="F41" s="487" t="s">
        <v>696</v>
      </c>
      <c r="G41" s="986"/>
      <c r="H41" s="850"/>
      <c r="I41" s="1"/>
      <c r="J41" s="716"/>
      <c r="K41" s="1"/>
      <c r="L41" s="1"/>
      <c r="M41" s="716"/>
      <c r="N41" s="1"/>
      <c r="O41" s="138"/>
      <c r="P41" s="138"/>
      <c r="Q41" s="138"/>
      <c r="R41" s="138"/>
      <c r="S41" s="623">
        <v>1</v>
      </c>
      <c r="T41" s="617"/>
      <c r="U41" s="617"/>
      <c r="V41" s="554"/>
      <c r="W41" s="554"/>
      <c r="X41" s="998"/>
      <c r="Y41" s="2"/>
    </row>
    <row r="42" spans="1:25" ht="39.950000000000003" customHeight="1">
      <c r="A42" s="864"/>
      <c r="B42" s="980"/>
      <c r="C42" s="932"/>
      <c r="D42" s="982"/>
      <c r="E42" s="387">
        <v>4</v>
      </c>
      <c r="F42" s="487" t="s">
        <v>697</v>
      </c>
      <c r="G42" s="986"/>
      <c r="H42" s="850"/>
      <c r="I42" s="1"/>
      <c r="J42" s="716"/>
      <c r="K42" s="1"/>
      <c r="L42" s="1"/>
      <c r="M42" s="716"/>
      <c r="N42" s="1"/>
      <c r="O42" s="138"/>
      <c r="P42" s="138"/>
      <c r="Q42" s="138"/>
      <c r="R42" s="623"/>
      <c r="S42" s="623">
        <v>1</v>
      </c>
      <c r="T42" s="617"/>
      <c r="U42" s="617"/>
      <c r="V42" s="554"/>
      <c r="W42" s="554"/>
      <c r="X42" s="998"/>
      <c r="Y42" s="2"/>
    </row>
    <row r="43" spans="1:25" ht="39.950000000000003" customHeight="1">
      <c r="A43" s="864"/>
      <c r="B43" s="980"/>
      <c r="C43" s="932"/>
      <c r="D43" s="983"/>
      <c r="E43" s="387">
        <v>5</v>
      </c>
      <c r="F43" s="487" t="s">
        <v>698</v>
      </c>
      <c r="G43" s="977"/>
      <c r="H43" s="850"/>
      <c r="I43" s="1"/>
      <c r="J43" s="716"/>
      <c r="K43" s="1"/>
      <c r="L43" s="1"/>
      <c r="M43" s="716"/>
      <c r="N43" s="1"/>
      <c r="O43" s="138"/>
      <c r="P43" s="138"/>
      <c r="Q43" s="138">
        <v>1</v>
      </c>
      <c r="R43" s="617"/>
      <c r="S43" s="624"/>
      <c r="T43" s="617"/>
      <c r="U43" s="617"/>
      <c r="V43" s="554"/>
      <c r="W43" s="554"/>
      <c r="X43" s="985"/>
      <c r="Y43" s="2"/>
    </row>
    <row r="44" spans="1:25" ht="39.950000000000003" customHeight="1">
      <c r="A44" s="242">
        <v>15</v>
      </c>
      <c r="B44" s="430" t="s">
        <v>699</v>
      </c>
      <c r="C44" s="273" t="s">
        <v>676</v>
      </c>
      <c r="D44" s="499" t="s">
        <v>1542</v>
      </c>
      <c r="E44" s="387">
        <v>1</v>
      </c>
      <c r="F44" s="487" t="s">
        <v>700</v>
      </c>
      <c r="G44" s="349" t="s">
        <v>1557</v>
      </c>
      <c r="H44" s="41"/>
      <c r="I44" s="1"/>
      <c r="J44" s="23">
        <v>109.56</v>
      </c>
      <c r="K44" s="1"/>
      <c r="L44" s="1"/>
      <c r="M44" s="23" t="s">
        <v>204</v>
      </c>
      <c r="N44" s="1"/>
      <c r="O44" s="138"/>
      <c r="P44" s="138"/>
      <c r="Q44" s="138"/>
      <c r="R44" s="138"/>
      <c r="S44" s="623">
        <v>1</v>
      </c>
      <c r="T44" s="101"/>
      <c r="U44" s="101"/>
      <c r="V44" s="101"/>
      <c r="W44" s="101"/>
      <c r="X44" s="605">
        <v>24.54</v>
      </c>
      <c r="Y44" s="2"/>
    </row>
    <row r="45" spans="1:25" ht="39.950000000000003" customHeight="1">
      <c r="A45" s="315">
        <v>16</v>
      </c>
      <c r="B45" s="434" t="s">
        <v>2369</v>
      </c>
      <c r="C45" s="932" t="s">
        <v>676</v>
      </c>
      <c r="D45" s="981" t="s">
        <v>1543</v>
      </c>
      <c r="E45" s="387">
        <v>1</v>
      </c>
      <c r="F45" s="487" t="s">
        <v>701</v>
      </c>
      <c r="G45" s="494" t="s">
        <v>1744</v>
      </c>
      <c r="H45" s="850"/>
      <c r="I45" s="1"/>
      <c r="J45" s="716">
        <v>451.24</v>
      </c>
      <c r="K45" s="1"/>
      <c r="L45" s="1"/>
      <c r="M45" s="716" t="s">
        <v>204</v>
      </c>
      <c r="N45" s="1"/>
      <c r="O45" s="101"/>
      <c r="P45" s="101"/>
      <c r="Q45" s="101"/>
      <c r="R45" s="101"/>
      <c r="S45" s="101"/>
      <c r="T45" s="101"/>
      <c r="U45" s="101"/>
      <c r="V45" s="101"/>
      <c r="W45" s="101"/>
      <c r="X45" s="995"/>
      <c r="Y45" s="2"/>
    </row>
    <row r="46" spans="1:25" ht="39.950000000000003" customHeight="1">
      <c r="A46" s="315">
        <v>17</v>
      </c>
      <c r="B46" s="434" t="s">
        <v>2370</v>
      </c>
      <c r="C46" s="932"/>
      <c r="D46" s="982"/>
      <c r="E46" s="387">
        <v>1</v>
      </c>
      <c r="F46" s="487" t="s">
        <v>702</v>
      </c>
      <c r="G46" s="494" t="s">
        <v>2373</v>
      </c>
      <c r="H46" s="850"/>
      <c r="I46" s="1"/>
      <c r="J46" s="716"/>
      <c r="K46" s="1"/>
      <c r="L46" s="1"/>
      <c r="M46" s="716"/>
      <c r="N46" s="1">
        <v>1</v>
      </c>
      <c r="O46" s="101"/>
      <c r="P46" s="101"/>
      <c r="Q46" s="101"/>
      <c r="R46" s="101"/>
      <c r="S46" s="101"/>
      <c r="T46" s="101"/>
      <c r="U46" s="101"/>
      <c r="V46" s="101"/>
      <c r="W46" s="101"/>
      <c r="X46" s="996"/>
      <c r="Y46" s="2"/>
    </row>
    <row r="47" spans="1:25" ht="39.950000000000003" customHeight="1">
      <c r="A47" s="315">
        <v>18</v>
      </c>
      <c r="B47" s="434" t="s">
        <v>2371</v>
      </c>
      <c r="C47" s="932"/>
      <c r="D47" s="982"/>
      <c r="E47" s="387">
        <v>1</v>
      </c>
      <c r="F47" s="487" t="s">
        <v>703</v>
      </c>
      <c r="G47" s="494" t="s">
        <v>1744</v>
      </c>
      <c r="H47" s="850"/>
      <c r="I47" s="1"/>
      <c r="J47" s="716"/>
      <c r="K47" s="1"/>
      <c r="L47" s="1"/>
      <c r="M47" s="716"/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996"/>
      <c r="Y47" s="2"/>
    </row>
    <row r="48" spans="1:25" ht="39.950000000000003" customHeight="1">
      <c r="A48" s="315">
        <v>19</v>
      </c>
      <c r="B48" s="434" t="s">
        <v>2372</v>
      </c>
      <c r="C48" s="932"/>
      <c r="D48" s="983"/>
      <c r="E48" s="387">
        <v>1</v>
      </c>
      <c r="F48" s="487" t="s">
        <v>704</v>
      </c>
      <c r="G48" s="494" t="s">
        <v>2373</v>
      </c>
      <c r="H48" s="850"/>
      <c r="I48" s="1"/>
      <c r="J48" s="716"/>
      <c r="K48" s="1"/>
      <c r="L48" s="1"/>
      <c r="M48" s="716"/>
      <c r="N48" s="1">
        <v>1</v>
      </c>
      <c r="O48" s="101"/>
      <c r="P48" s="101"/>
      <c r="Q48" s="101"/>
      <c r="R48" s="101"/>
      <c r="S48" s="101"/>
      <c r="T48" s="101"/>
      <c r="U48" s="101"/>
      <c r="V48" s="101"/>
      <c r="W48" s="101"/>
      <c r="X48" s="997"/>
      <c r="Y48" s="2"/>
    </row>
    <row r="49" spans="1:25" ht="39.950000000000003" customHeight="1">
      <c r="A49" s="315">
        <v>20</v>
      </c>
      <c r="B49" s="434" t="s">
        <v>2374</v>
      </c>
      <c r="C49" s="932" t="s">
        <v>676</v>
      </c>
      <c r="D49" s="981" t="s">
        <v>676</v>
      </c>
      <c r="E49" s="387">
        <v>1</v>
      </c>
      <c r="F49" s="487" t="s">
        <v>705</v>
      </c>
      <c r="G49" s="349" t="s">
        <v>1744</v>
      </c>
      <c r="H49" s="850"/>
      <c r="I49" s="1"/>
      <c r="J49" s="716">
        <v>332.98</v>
      </c>
      <c r="K49" s="1"/>
      <c r="L49" s="1"/>
      <c r="M49" s="716" t="s">
        <v>204</v>
      </c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995"/>
      <c r="Y49" s="2"/>
    </row>
    <row r="50" spans="1:25" ht="39.950000000000003" customHeight="1">
      <c r="A50" s="315">
        <v>21</v>
      </c>
      <c r="B50" s="434" t="s">
        <v>2375</v>
      </c>
      <c r="C50" s="932"/>
      <c r="D50" s="982"/>
      <c r="E50" s="387">
        <v>1</v>
      </c>
      <c r="F50" s="487" t="s">
        <v>706</v>
      </c>
      <c r="G50" s="494" t="s">
        <v>2323</v>
      </c>
      <c r="H50" s="850"/>
      <c r="I50" s="1"/>
      <c r="J50" s="716"/>
      <c r="K50" s="1"/>
      <c r="L50" s="1"/>
      <c r="M50" s="716"/>
      <c r="N50" s="1"/>
      <c r="O50" s="623"/>
      <c r="P50" s="623"/>
      <c r="Q50" s="623">
        <v>1</v>
      </c>
      <c r="R50" s="624"/>
      <c r="S50" s="624"/>
      <c r="T50" s="101"/>
      <c r="U50" s="101"/>
      <c r="V50" s="101"/>
      <c r="W50" s="101"/>
      <c r="X50" s="996"/>
      <c r="Y50" s="2"/>
    </row>
    <row r="51" spans="1:25" ht="39.950000000000003" customHeight="1">
      <c r="A51" s="315">
        <v>22</v>
      </c>
      <c r="B51" s="434" t="s">
        <v>2376</v>
      </c>
      <c r="C51" s="932"/>
      <c r="D51" s="983"/>
      <c r="E51" s="387">
        <v>1</v>
      </c>
      <c r="F51" s="487" t="s">
        <v>707</v>
      </c>
      <c r="G51" s="349" t="s">
        <v>1744</v>
      </c>
      <c r="H51" s="850"/>
      <c r="I51" s="1"/>
      <c r="J51" s="716"/>
      <c r="K51" s="1"/>
      <c r="L51" s="1"/>
      <c r="M51" s="716"/>
      <c r="N51" s="1"/>
      <c r="O51" s="101"/>
      <c r="P51" s="101"/>
      <c r="Q51" s="101"/>
      <c r="R51" s="101"/>
      <c r="S51" s="101"/>
      <c r="T51" s="101"/>
      <c r="U51" s="101"/>
      <c r="V51" s="101"/>
      <c r="W51" s="101"/>
      <c r="X51" s="997"/>
      <c r="Y51" s="2"/>
    </row>
    <row r="52" spans="1:25" ht="39.950000000000003" customHeight="1">
      <c r="A52" s="864">
        <v>23</v>
      </c>
      <c r="B52" s="980" t="s">
        <v>708</v>
      </c>
      <c r="C52" s="932" t="s">
        <v>709</v>
      </c>
      <c r="D52" s="930" t="s">
        <v>1544</v>
      </c>
      <c r="E52" s="387">
        <v>1</v>
      </c>
      <c r="F52" s="487" t="s">
        <v>710</v>
      </c>
      <c r="G52" s="976" t="s">
        <v>1560</v>
      </c>
      <c r="H52" s="850"/>
      <c r="I52" s="1"/>
      <c r="J52" s="716">
        <v>214.7</v>
      </c>
      <c r="K52" s="1"/>
      <c r="L52" s="1"/>
      <c r="M52" s="716" t="s">
        <v>204</v>
      </c>
      <c r="N52" s="1">
        <v>1</v>
      </c>
      <c r="O52" s="101"/>
      <c r="P52" s="101"/>
      <c r="Q52" s="101"/>
      <c r="R52" s="101"/>
      <c r="S52" s="101"/>
      <c r="T52" s="101"/>
      <c r="U52" s="101"/>
      <c r="V52" s="101"/>
      <c r="W52" s="101"/>
      <c r="X52" s="995">
        <v>50.15</v>
      </c>
      <c r="Y52" s="2" t="s">
        <v>1767</v>
      </c>
    </row>
    <row r="53" spans="1:25" ht="39.950000000000003" customHeight="1">
      <c r="A53" s="864"/>
      <c r="B53" s="980"/>
      <c r="C53" s="932"/>
      <c r="D53" s="931"/>
      <c r="E53" s="387">
        <v>2</v>
      </c>
      <c r="F53" s="487" t="s">
        <v>711</v>
      </c>
      <c r="G53" s="977"/>
      <c r="H53" s="850"/>
      <c r="I53" s="1"/>
      <c r="J53" s="716"/>
      <c r="K53" s="1"/>
      <c r="L53" s="1"/>
      <c r="M53" s="716"/>
      <c r="N53" s="1"/>
      <c r="O53" s="623"/>
      <c r="P53" s="623"/>
      <c r="Q53" s="626"/>
      <c r="R53" s="626"/>
      <c r="S53" s="623"/>
      <c r="T53" s="623"/>
      <c r="U53" s="623">
        <v>1</v>
      </c>
      <c r="V53" s="554"/>
      <c r="W53" s="554"/>
      <c r="X53" s="997"/>
      <c r="Y53" s="2"/>
    </row>
    <row r="54" spans="1:25" ht="39.950000000000003" customHeight="1">
      <c r="A54" s="864">
        <v>24</v>
      </c>
      <c r="B54" s="980" t="s">
        <v>712</v>
      </c>
      <c r="C54" s="932" t="s">
        <v>709</v>
      </c>
      <c r="D54" s="930" t="s">
        <v>1545</v>
      </c>
      <c r="E54" s="387">
        <v>1</v>
      </c>
      <c r="F54" s="487" t="s">
        <v>713</v>
      </c>
      <c r="G54" s="976" t="s">
        <v>1879</v>
      </c>
      <c r="H54" s="850"/>
      <c r="I54" s="1"/>
      <c r="J54" s="716">
        <v>214.68</v>
      </c>
      <c r="K54" s="1"/>
      <c r="L54" s="1"/>
      <c r="M54" s="716" t="s">
        <v>204</v>
      </c>
      <c r="N54" s="1"/>
      <c r="O54" s="623"/>
      <c r="P54" s="623"/>
      <c r="Q54" s="623">
        <v>1</v>
      </c>
      <c r="R54" s="617"/>
      <c r="S54" s="624"/>
      <c r="T54" s="617"/>
      <c r="U54" s="617"/>
      <c r="V54" s="554"/>
      <c r="W54" s="554"/>
      <c r="X54" s="984">
        <v>50.54</v>
      </c>
      <c r="Y54" s="2"/>
    </row>
    <row r="55" spans="1:25" ht="39.950000000000003" customHeight="1">
      <c r="A55" s="864"/>
      <c r="B55" s="980"/>
      <c r="C55" s="932"/>
      <c r="D55" s="931"/>
      <c r="E55" s="387">
        <v>2</v>
      </c>
      <c r="F55" s="487" t="s">
        <v>714</v>
      </c>
      <c r="G55" s="977"/>
      <c r="H55" s="850"/>
      <c r="I55" s="1"/>
      <c r="J55" s="716"/>
      <c r="K55" s="1"/>
      <c r="L55" s="1"/>
      <c r="M55" s="716"/>
      <c r="N55" s="1"/>
      <c r="O55" s="623"/>
      <c r="P55" s="623"/>
      <c r="Q55" s="623"/>
      <c r="R55" s="623"/>
      <c r="S55" s="623">
        <v>1</v>
      </c>
      <c r="T55" s="617"/>
      <c r="U55" s="617"/>
      <c r="V55" s="554"/>
      <c r="W55" s="554"/>
      <c r="X55" s="985"/>
      <c r="Y55" s="2"/>
    </row>
    <row r="56" spans="1:25" ht="39.950000000000003" customHeight="1">
      <c r="A56" s="864">
        <v>25</v>
      </c>
      <c r="B56" s="980" t="s">
        <v>715</v>
      </c>
      <c r="C56" s="932" t="s">
        <v>709</v>
      </c>
      <c r="D56" s="930" t="s">
        <v>1546</v>
      </c>
      <c r="E56" s="387">
        <v>1</v>
      </c>
      <c r="F56" s="487" t="s">
        <v>716</v>
      </c>
      <c r="G56" s="976" t="s">
        <v>1561</v>
      </c>
      <c r="H56" s="850"/>
      <c r="I56" s="1"/>
      <c r="J56" s="716">
        <v>216.75</v>
      </c>
      <c r="K56" s="1"/>
      <c r="L56" s="1"/>
      <c r="M56" s="716" t="s">
        <v>204</v>
      </c>
      <c r="N56" s="1"/>
      <c r="O56" s="623"/>
      <c r="P56" s="626"/>
      <c r="Q56" s="626"/>
      <c r="R56" s="623"/>
      <c r="S56" s="623"/>
      <c r="T56" s="623"/>
      <c r="U56" s="623"/>
      <c r="V56" s="627">
        <v>1</v>
      </c>
      <c r="W56" s="554"/>
      <c r="X56" s="984">
        <v>127.23</v>
      </c>
      <c r="Y56" s="2"/>
    </row>
    <row r="57" spans="1:25" ht="39.950000000000003" customHeight="1">
      <c r="A57" s="864"/>
      <c r="B57" s="980"/>
      <c r="C57" s="932"/>
      <c r="D57" s="931"/>
      <c r="E57" s="387">
        <v>2</v>
      </c>
      <c r="F57" s="487" t="s">
        <v>717</v>
      </c>
      <c r="G57" s="977"/>
      <c r="H57" s="850"/>
      <c r="I57" s="1"/>
      <c r="J57" s="716"/>
      <c r="K57" s="1"/>
      <c r="L57" s="1"/>
      <c r="M57" s="716"/>
      <c r="N57" s="1"/>
      <c r="O57" s="623"/>
      <c r="P57" s="626"/>
      <c r="Q57" s="626"/>
      <c r="R57" s="626"/>
      <c r="S57" s="623"/>
      <c r="T57" s="623"/>
      <c r="U57" s="623"/>
      <c r="V57" s="627">
        <v>1</v>
      </c>
      <c r="W57" s="554"/>
      <c r="X57" s="985"/>
      <c r="Y57" s="2"/>
    </row>
    <row r="58" spans="1:25" ht="39.950000000000003" customHeight="1">
      <c r="A58" s="864">
        <v>26</v>
      </c>
      <c r="B58" s="980" t="s">
        <v>718</v>
      </c>
      <c r="C58" s="932" t="s">
        <v>719</v>
      </c>
      <c r="D58" s="933" t="s">
        <v>1547</v>
      </c>
      <c r="E58" s="387">
        <v>1</v>
      </c>
      <c r="F58" s="487" t="s">
        <v>720</v>
      </c>
      <c r="G58" s="987" t="s">
        <v>1846</v>
      </c>
      <c r="H58" s="850"/>
      <c r="I58" s="1"/>
      <c r="J58" s="716">
        <v>339.89</v>
      </c>
      <c r="K58" s="1"/>
      <c r="L58" s="1"/>
      <c r="M58" s="716" t="s">
        <v>204</v>
      </c>
      <c r="N58" s="1"/>
      <c r="O58" s="623"/>
      <c r="P58" s="623">
        <v>1</v>
      </c>
      <c r="Q58" s="628"/>
      <c r="R58" s="617"/>
      <c r="S58" s="624"/>
      <c r="T58" s="617"/>
      <c r="U58" s="617"/>
      <c r="V58" s="554"/>
      <c r="W58" s="554"/>
      <c r="X58" s="984"/>
      <c r="Y58" s="2"/>
    </row>
    <row r="59" spans="1:25" ht="39.950000000000003" customHeight="1">
      <c r="A59" s="864"/>
      <c r="B59" s="980"/>
      <c r="C59" s="932"/>
      <c r="D59" s="934"/>
      <c r="E59" s="387">
        <v>2</v>
      </c>
      <c r="F59" s="487" t="s">
        <v>721</v>
      </c>
      <c r="G59" s="988"/>
      <c r="H59" s="850"/>
      <c r="I59" s="1"/>
      <c r="J59" s="716"/>
      <c r="K59" s="1"/>
      <c r="L59" s="1"/>
      <c r="M59" s="716"/>
      <c r="N59" s="1"/>
      <c r="O59" s="623"/>
      <c r="P59" s="623">
        <v>1</v>
      </c>
      <c r="Q59" s="617"/>
      <c r="R59" s="617"/>
      <c r="S59" s="624"/>
      <c r="T59" s="617"/>
      <c r="U59" s="617"/>
      <c r="V59" s="554"/>
      <c r="W59" s="554"/>
      <c r="X59" s="998"/>
      <c r="Y59" s="2"/>
    </row>
    <row r="60" spans="1:25" ht="39.950000000000003" customHeight="1">
      <c r="A60" s="864"/>
      <c r="B60" s="980"/>
      <c r="C60" s="932"/>
      <c r="D60" s="935"/>
      <c r="E60" s="387">
        <v>3</v>
      </c>
      <c r="F60" s="487" t="s">
        <v>722</v>
      </c>
      <c r="G60" s="989"/>
      <c r="H60" s="850"/>
      <c r="I60" s="1"/>
      <c r="J60" s="716"/>
      <c r="K60" s="1"/>
      <c r="L60" s="1"/>
      <c r="M60" s="716"/>
      <c r="N60" s="1"/>
      <c r="O60" s="623"/>
      <c r="P60" s="623">
        <v>1</v>
      </c>
      <c r="Q60" s="617"/>
      <c r="R60" s="617"/>
      <c r="S60" s="624"/>
      <c r="T60" s="617"/>
      <c r="U60" s="617"/>
      <c r="V60" s="554"/>
      <c r="W60" s="554"/>
      <c r="X60" s="985"/>
      <c r="Y60" s="2"/>
    </row>
    <row r="61" spans="1:25" ht="39.950000000000003" customHeight="1">
      <c r="A61" s="864">
        <v>27</v>
      </c>
      <c r="B61" s="980" t="s">
        <v>723</v>
      </c>
      <c r="C61" s="932" t="s">
        <v>719</v>
      </c>
      <c r="D61" s="933" t="s">
        <v>1548</v>
      </c>
      <c r="E61" s="387">
        <v>1</v>
      </c>
      <c r="F61" s="487" t="s">
        <v>724</v>
      </c>
      <c r="G61" s="976" t="s">
        <v>1557</v>
      </c>
      <c r="H61" s="850"/>
      <c r="I61" s="1"/>
      <c r="J61" s="716">
        <v>222.58</v>
      </c>
      <c r="K61" s="1"/>
      <c r="L61" s="1"/>
      <c r="M61" s="716" t="s">
        <v>204</v>
      </c>
      <c r="N61" s="1">
        <v>1</v>
      </c>
      <c r="O61" s="101"/>
      <c r="P61" s="101"/>
      <c r="Q61" s="101"/>
      <c r="R61" s="101"/>
      <c r="S61" s="101"/>
      <c r="T61" s="101"/>
      <c r="U61" s="101"/>
      <c r="V61" s="101"/>
      <c r="W61" s="101"/>
      <c r="X61" s="995"/>
      <c r="Y61" s="2" t="s">
        <v>1768</v>
      </c>
    </row>
    <row r="62" spans="1:25" ht="39.950000000000003" customHeight="1">
      <c r="A62" s="864"/>
      <c r="B62" s="980"/>
      <c r="C62" s="932"/>
      <c r="D62" s="935"/>
      <c r="E62" s="387">
        <v>2</v>
      </c>
      <c r="F62" s="487" t="s">
        <v>725</v>
      </c>
      <c r="G62" s="977"/>
      <c r="H62" s="850"/>
      <c r="I62" s="1"/>
      <c r="J62" s="716"/>
      <c r="K62" s="1"/>
      <c r="L62" s="1"/>
      <c r="M62" s="716"/>
      <c r="N62" s="1">
        <v>1</v>
      </c>
      <c r="O62" s="101"/>
      <c r="P62" s="101"/>
      <c r="Q62" s="101"/>
      <c r="R62" s="101"/>
      <c r="S62" s="101"/>
      <c r="T62" s="101"/>
      <c r="U62" s="101"/>
      <c r="V62" s="101"/>
      <c r="W62" s="101"/>
      <c r="X62" s="997"/>
      <c r="Y62" s="2" t="s">
        <v>1768</v>
      </c>
    </row>
    <row r="63" spans="1:25" ht="45" customHeight="1">
      <c r="A63" s="246">
        <v>28</v>
      </c>
      <c r="B63" s="434" t="s">
        <v>726</v>
      </c>
      <c r="C63" s="481" t="s">
        <v>719</v>
      </c>
      <c r="D63" s="463" t="s">
        <v>1549</v>
      </c>
      <c r="E63" s="388">
        <v>1</v>
      </c>
      <c r="F63" s="487" t="s">
        <v>727</v>
      </c>
      <c r="G63" s="349" t="s">
        <v>1562</v>
      </c>
      <c r="H63" s="41"/>
      <c r="I63" s="1"/>
      <c r="J63" s="53">
        <v>111.36</v>
      </c>
      <c r="K63" s="1"/>
      <c r="L63" s="1"/>
      <c r="M63" s="51" t="s">
        <v>204</v>
      </c>
      <c r="N63" s="1"/>
      <c r="O63" s="102"/>
      <c r="P63" s="102"/>
      <c r="Q63" s="102"/>
      <c r="R63" s="102"/>
      <c r="S63" s="102">
        <v>1</v>
      </c>
      <c r="T63" s="101"/>
      <c r="U63" s="101"/>
      <c r="V63" s="101"/>
      <c r="W63" s="101"/>
      <c r="X63" s="605">
        <v>16.66</v>
      </c>
      <c r="Y63" s="2"/>
    </row>
    <row r="64" spans="1:25" ht="49.5" customHeight="1">
      <c r="A64" s="246">
        <v>29</v>
      </c>
      <c r="B64" s="434" t="s">
        <v>728</v>
      </c>
      <c r="C64" s="481" t="s">
        <v>719</v>
      </c>
      <c r="D64" s="463" t="s">
        <v>719</v>
      </c>
      <c r="E64" s="388">
        <v>1</v>
      </c>
      <c r="F64" s="487" t="s">
        <v>729</v>
      </c>
      <c r="G64" s="349" t="s">
        <v>1562</v>
      </c>
      <c r="H64" s="41"/>
      <c r="I64" s="1"/>
      <c r="J64" s="53">
        <v>110.65</v>
      </c>
      <c r="K64" s="1"/>
      <c r="L64" s="1"/>
      <c r="M64" s="51" t="s">
        <v>204</v>
      </c>
      <c r="N64" s="1"/>
      <c r="O64" s="102"/>
      <c r="P64" s="102"/>
      <c r="Q64" s="102"/>
      <c r="R64" s="102"/>
      <c r="S64" s="102"/>
      <c r="T64" s="102"/>
      <c r="U64" s="102"/>
      <c r="V64" s="102">
        <v>1</v>
      </c>
      <c r="W64" s="101"/>
      <c r="X64" s="605">
        <v>48.16</v>
      </c>
      <c r="Y64" s="2"/>
    </row>
    <row r="65" spans="1:25" ht="39.950000000000003" customHeight="1">
      <c r="A65" s="864">
        <v>30</v>
      </c>
      <c r="B65" s="980" t="s">
        <v>730</v>
      </c>
      <c r="C65" s="932" t="s">
        <v>719</v>
      </c>
      <c r="D65" s="933" t="s">
        <v>1550</v>
      </c>
      <c r="E65" s="387">
        <v>1</v>
      </c>
      <c r="F65" s="487" t="s">
        <v>731</v>
      </c>
      <c r="G65" s="976" t="s">
        <v>1878</v>
      </c>
      <c r="H65" s="850"/>
      <c r="I65" s="1"/>
      <c r="J65" s="716">
        <v>337.85</v>
      </c>
      <c r="K65" s="1"/>
      <c r="L65" s="1"/>
      <c r="M65" s="716" t="s">
        <v>204</v>
      </c>
      <c r="N65" s="1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995"/>
      <c r="Y65" s="2"/>
    </row>
    <row r="66" spans="1:25" ht="39.950000000000003" customHeight="1">
      <c r="A66" s="864"/>
      <c r="B66" s="980"/>
      <c r="C66" s="932"/>
      <c r="D66" s="934"/>
      <c r="E66" s="387">
        <v>2</v>
      </c>
      <c r="F66" s="487" t="s">
        <v>732</v>
      </c>
      <c r="G66" s="986"/>
      <c r="H66" s="850"/>
      <c r="I66" s="1"/>
      <c r="J66" s="716"/>
      <c r="K66" s="1"/>
      <c r="L66" s="1"/>
      <c r="M66" s="716"/>
      <c r="N66" s="1"/>
      <c r="O66" s="102">
        <v>1</v>
      </c>
      <c r="P66" s="101"/>
      <c r="Q66" s="101"/>
      <c r="R66" s="101"/>
      <c r="S66" s="101"/>
      <c r="T66" s="101"/>
      <c r="U66" s="101"/>
      <c r="V66" s="101"/>
      <c r="W66" s="101"/>
      <c r="X66" s="996"/>
      <c r="Y66" s="2"/>
    </row>
    <row r="67" spans="1:25" ht="39.950000000000003" customHeight="1">
      <c r="A67" s="864"/>
      <c r="B67" s="980"/>
      <c r="C67" s="932"/>
      <c r="D67" s="935"/>
      <c r="E67" s="387">
        <v>3</v>
      </c>
      <c r="F67" s="487" t="s">
        <v>733</v>
      </c>
      <c r="G67" s="977"/>
      <c r="H67" s="850"/>
      <c r="I67" s="1"/>
      <c r="J67" s="716"/>
      <c r="K67" s="1"/>
      <c r="L67" s="1"/>
      <c r="M67" s="716"/>
      <c r="N67" s="1"/>
      <c r="O67" s="102"/>
      <c r="P67" s="102">
        <v>1</v>
      </c>
      <c r="Q67" s="101"/>
      <c r="R67" s="101"/>
      <c r="S67" s="101"/>
      <c r="T67" s="101"/>
      <c r="U67" s="101"/>
      <c r="V67" s="101"/>
      <c r="W67" s="101"/>
      <c r="X67" s="997"/>
      <c r="Y67" s="2"/>
    </row>
    <row r="68" spans="1:25" ht="39.950000000000003" customHeight="1">
      <c r="A68" s="864">
        <v>31</v>
      </c>
      <c r="B68" s="980" t="s">
        <v>734</v>
      </c>
      <c r="C68" s="932" t="s">
        <v>719</v>
      </c>
      <c r="D68" s="933" t="s">
        <v>1551</v>
      </c>
      <c r="E68" s="387">
        <v>1</v>
      </c>
      <c r="F68" s="487" t="s">
        <v>735</v>
      </c>
      <c r="G68" s="976" t="s">
        <v>1557</v>
      </c>
      <c r="H68" s="850"/>
      <c r="I68" s="1"/>
      <c r="J68" s="716">
        <v>230.08</v>
      </c>
      <c r="K68" s="1"/>
      <c r="L68" s="1"/>
      <c r="M68" s="716" t="s">
        <v>204</v>
      </c>
      <c r="N68" s="1">
        <v>1</v>
      </c>
      <c r="O68" s="101"/>
      <c r="P68" s="101"/>
      <c r="Q68" s="101"/>
      <c r="R68" s="101"/>
      <c r="S68" s="101"/>
      <c r="T68" s="101"/>
      <c r="U68" s="101"/>
      <c r="V68" s="101"/>
      <c r="W68" s="101"/>
      <c r="X68" s="995"/>
      <c r="Y68" s="2" t="s">
        <v>1769</v>
      </c>
    </row>
    <row r="69" spans="1:25" ht="39.950000000000003" customHeight="1">
      <c r="A69" s="882"/>
      <c r="B69" s="871"/>
      <c r="C69" s="938"/>
      <c r="D69" s="934"/>
      <c r="E69" s="388">
        <v>2</v>
      </c>
      <c r="F69" s="488" t="s">
        <v>736</v>
      </c>
      <c r="G69" s="986"/>
      <c r="H69" s="991"/>
      <c r="I69" s="38"/>
      <c r="J69" s="768"/>
      <c r="K69" s="38"/>
      <c r="L69" s="38"/>
      <c r="M69" s="768"/>
      <c r="N69" s="38">
        <v>1</v>
      </c>
      <c r="O69" s="118"/>
      <c r="P69" s="118"/>
      <c r="Q69" s="118"/>
      <c r="R69" s="118"/>
      <c r="S69" s="118"/>
      <c r="T69" s="118"/>
      <c r="U69" s="118"/>
      <c r="V69" s="118"/>
      <c r="W69" s="118"/>
      <c r="X69" s="997"/>
      <c r="Y69" s="85" t="s">
        <v>1769</v>
      </c>
    </row>
    <row r="70" spans="1:25" ht="39.950000000000003" customHeight="1">
      <c r="A70" s="252">
        <v>32</v>
      </c>
      <c r="B70" s="275" t="s">
        <v>2114</v>
      </c>
      <c r="C70" s="382" t="s">
        <v>709</v>
      </c>
      <c r="D70" s="424" t="s">
        <v>2115</v>
      </c>
      <c r="E70" s="447">
        <v>1</v>
      </c>
      <c r="F70" s="479" t="s">
        <v>2116</v>
      </c>
      <c r="G70" s="207" t="s">
        <v>1744</v>
      </c>
      <c r="H70" s="1"/>
      <c r="I70" s="301"/>
      <c r="J70" s="303">
        <v>108.38</v>
      </c>
      <c r="K70" s="30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594"/>
      <c r="Y70" s="2"/>
    </row>
    <row r="71" spans="1:25" ht="39.950000000000003" customHeight="1">
      <c r="A71" s="256">
        <v>33</v>
      </c>
      <c r="B71" s="497" t="s">
        <v>2117</v>
      </c>
      <c r="C71" s="498" t="s">
        <v>709</v>
      </c>
      <c r="D71" s="483" t="s">
        <v>2118</v>
      </c>
      <c r="E71" s="485">
        <v>1</v>
      </c>
      <c r="F71" s="489" t="s">
        <v>2119</v>
      </c>
      <c r="G71" s="207" t="s">
        <v>1744</v>
      </c>
      <c r="H71" s="1"/>
      <c r="I71" s="301"/>
      <c r="J71" s="303">
        <v>107.52</v>
      </c>
      <c r="K71" s="30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595"/>
      <c r="Y71" s="2"/>
    </row>
    <row r="72" spans="1:25" ht="39.950000000000003" customHeight="1">
      <c r="A72" s="252">
        <v>34</v>
      </c>
      <c r="B72" s="275" t="s">
        <v>2120</v>
      </c>
      <c r="C72" s="382" t="s">
        <v>719</v>
      </c>
      <c r="D72" s="382" t="s">
        <v>719</v>
      </c>
      <c r="E72" s="389">
        <v>1</v>
      </c>
      <c r="F72" s="482" t="s">
        <v>2121</v>
      </c>
      <c r="G72" s="207" t="s">
        <v>1744</v>
      </c>
      <c r="H72" s="1"/>
      <c r="I72" s="301"/>
      <c r="J72" s="303">
        <v>110.65</v>
      </c>
      <c r="K72" s="30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595"/>
      <c r="Y72" s="2"/>
    </row>
    <row r="73" spans="1:25" ht="39.950000000000003" customHeight="1">
      <c r="A73" s="252">
        <v>35</v>
      </c>
      <c r="B73" s="275" t="s">
        <v>2122</v>
      </c>
      <c r="C73" s="382" t="s">
        <v>719</v>
      </c>
      <c r="D73" s="382" t="s">
        <v>1549</v>
      </c>
      <c r="E73" s="389">
        <v>1</v>
      </c>
      <c r="F73" s="490" t="s">
        <v>2123</v>
      </c>
      <c r="G73" s="495" t="s">
        <v>2124</v>
      </c>
      <c r="H73" s="1"/>
      <c r="I73" s="301"/>
      <c r="J73" s="303">
        <v>111.36</v>
      </c>
      <c r="K73" s="302"/>
      <c r="L73" s="1"/>
      <c r="M73" s="1"/>
      <c r="N73" s="1">
        <v>1</v>
      </c>
      <c r="O73" s="1"/>
      <c r="P73" s="1"/>
      <c r="Q73" s="1"/>
      <c r="R73" s="1"/>
      <c r="S73" s="1"/>
      <c r="T73" s="1"/>
      <c r="U73" s="1"/>
      <c r="V73" s="1"/>
      <c r="W73" s="1"/>
      <c r="X73" s="595"/>
      <c r="Y73" s="2"/>
    </row>
    <row r="74" spans="1:25" ht="39.950000000000003" customHeight="1">
      <c r="A74" s="252">
        <v>36</v>
      </c>
      <c r="B74" s="275" t="s">
        <v>2125</v>
      </c>
      <c r="C74" s="382" t="s">
        <v>719</v>
      </c>
      <c r="D74" s="382" t="s">
        <v>1551</v>
      </c>
      <c r="E74" s="389">
        <v>1</v>
      </c>
      <c r="F74" s="490" t="s">
        <v>2126</v>
      </c>
      <c r="G74" s="496" t="s">
        <v>1744</v>
      </c>
      <c r="H74" s="1"/>
      <c r="I74" s="301"/>
      <c r="J74" s="303">
        <v>115.03</v>
      </c>
      <c r="K74" s="30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595"/>
      <c r="Y74" s="2"/>
    </row>
    <row r="75" spans="1:25" ht="39.950000000000003" customHeight="1">
      <c r="A75" s="252">
        <v>37</v>
      </c>
      <c r="B75" s="275" t="s">
        <v>2127</v>
      </c>
      <c r="C75" s="382" t="s">
        <v>719</v>
      </c>
      <c r="D75" s="382" t="s">
        <v>2128</v>
      </c>
      <c r="E75" s="389">
        <v>1</v>
      </c>
      <c r="F75" s="480" t="s">
        <v>2129</v>
      </c>
      <c r="G75" s="495" t="s">
        <v>2130</v>
      </c>
      <c r="H75" s="1"/>
      <c r="I75" s="301"/>
      <c r="J75" s="303">
        <v>112.62</v>
      </c>
      <c r="K75" s="302"/>
      <c r="L75" s="1"/>
      <c r="M75" s="1"/>
      <c r="N75" s="1">
        <v>1</v>
      </c>
      <c r="O75" s="1"/>
      <c r="P75" s="1"/>
      <c r="Q75" s="1"/>
      <c r="R75" s="1"/>
      <c r="S75" s="1"/>
      <c r="T75" s="1"/>
      <c r="U75" s="1"/>
      <c r="V75" s="1"/>
      <c r="W75" s="1"/>
      <c r="X75" s="595"/>
      <c r="Y75" s="2"/>
    </row>
    <row r="76" spans="1:25" ht="39.950000000000003" customHeight="1">
      <c r="A76" s="252">
        <v>38</v>
      </c>
      <c r="B76" s="275" t="s">
        <v>2131</v>
      </c>
      <c r="C76" s="382" t="s">
        <v>719</v>
      </c>
      <c r="D76" s="382" t="s">
        <v>2132</v>
      </c>
      <c r="E76" s="389">
        <v>1</v>
      </c>
      <c r="F76" s="480" t="s">
        <v>2133</v>
      </c>
      <c r="G76" s="495" t="s">
        <v>2130</v>
      </c>
      <c r="H76" s="1"/>
      <c r="I76" s="301"/>
      <c r="J76" s="303">
        <v>112.82</v>
      </c>
      <c r="K76" s="302"/>
      <c r="L76" s="1"/>
      <c r="M76" s="1"/>
      <c r="N76" s="1"/>
      <c r="O76" s="623"/>
      <c r="P76" s="623">
        <v>1</v>
      </c>
      <c r="Q76" s="617"/>
      <c r="R76" s="629"/>
      <c r="S76" s="629"/>
      <c r="T76" s="629"/>
      <c r="U76" s="267"/>
      <c r="V76" s="1"/>
      <c r="W76" s="1"/>
      <c r="X76" s="595"/>
      <c r="Y76" s="2"/>
    </row>
    <row r="77" spans="1:25" ht="39.950000000000003" customHeight="1">
      <c r="A77" s="684">
        <v>39</v>
      </c>
      <c r="B77" s="970" t="s">
        <v>2134</v>
      </c>
      <c r="C77" s="971" t="s">
        <v>2135</v>
      </c>
      <c r="D77" s="974" t="s">
        <v>2136</v>
      </c>
      <c r="E77" s="389">
        <v>1</v>
      </c>
      <c r="F77" s="480" t="s">
        <v>2137</v>
      </c>
      <c r="G77" s="975" t="s">
        <v>1744</v>
      </c>
      <c r="H77" s="1"/>
      <c r="I77" s="301"/>
      <c r="J77" s="943">
        <v>325.35000000000002</v>
      </c>
      <c r="K77" s="30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595"/>
      <c r="Y77" s="2"/>
    </row>
    <row r="78" spans="1:25" ht="39.950000000000003" customHeight="1">
      <c r="A78" s="868"/>
      <c r="B78" s="970"/>
      <c r="C78" s="972"/>
      <c r="D78" s="974"/>
      <c r="E78" s="389">
        <v>2</v>
      </c>
      <c r="F78" s="490" t="s">
        <v>2138</v>
      </c>
      <c r="G78" s="975"/>
      <c r="H78" s="1"/>
      <c r="I78" s="301"/>
      <c r="J78" s="999"/>
      <c r="K78" s="30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595"/>
      <c r="Y78" s="2"/>
    </row>
    <row r="79" spans="1:25" ht="39.950000000000003" customHeight="1">
      <c r="A79" s="685"/>
      <c r="B79" s="970"/>
      <c r="C79" s="973"/>
      <c r="D79" s="974"/>
      <c r="E79" s="389">
        <v>3</v>
      </c>
      <c r="F79" s="490" t="s">
        <v>2139</v>
      </c>
      <c r="G79" s="975"/>
      <c r="H79" s="1"/>
      <c r="I79" s="301"/>
      <c r="J79" s="944"/>
      <c r="K79" s="30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595"/>
      <c r="Y79" s="2"/>
    </row>
    <row r="80" spans="1:25" ht="39.950000000000003" customHeight="1">
      <c r="A80" s="252">
        <v>40</v>
      </c>
      <c r="B80" s="275" t="s">
        <v>2140</v>
      </c>
      <c r="C80" s="382" t="s">
        <v>2135</v>
      </c>
      <c r="D80" s="382" t="s">
        <v>2141</v>
      </c>
      <c r="E80" s="389">
        <v>1</v>
      </c>
      <c r="F80" s="490" t="s">
        <v>2142</v>
      </c>
      <c r="G80" s="496" t="s">
        <v>1744</v>
      </c>
      <c r="H80" s="1"/>
      <c r="I80" s="301"/>
      <c r="J80" s="293">
        <v>108.45</v>
      </c>
      <c r="K80" s="30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595"/>
      <c r="Y80" s="2"/>
    </row>
    <row r="81" spans="1:25" ht="39.950000000000003" customHeight="1">
      <c r="A81" s="252">
        <v>41</v>
      </c>
      <c r="B81" s="275" t="s">
        <v>2143</v>
      </c>
      <c r="C81" s="382" t="s">
        <v>2135</v>
      </c>
      <c r="D81" s="382" t="s">
        <v>2144</v>
      </c>
      <c r="E81" s="389">
        <v>1</v>
      </c>
      <c r="F81" s="480" t="s">
        <v>2145</v>
      </c>
      <c r="G81" s="496" t="s">
        <v>1744</v>
      </c>
      <c r="H81" s="1"/>
      <c r="I81" s="301"/>
      <c r="J81" s="293">
        <v>108.48</v>
      </c>
      <c r="K81" s="30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595"/>
      <c r="Y81" s="2"/>
    </row>
    <row r="82" spans="1:25" ht="39.950000000000003" customHeight="1">
      <c r="A82" s="252">
        <v>42</v>
      </c>
      <c r="B82" s="275" t="s">
        <v>2146</v>
      </c>
      <c r="C82" s="382" t="s">
        <v>2135</v>
      </c>
      <c r="D82" s="382" t="s">
        <v>2147</v>
      </c>
      <c r="E82" s="389">
        <v>1</v>
      </c>
      <c r="F82" s="480" t="s">
        <v>2148</v>
      </c>
      <c r="G82" s="496" t="s">
        <v>1744</v>
      </c>
      <c r="H82" s="1"/>
      <c r="I82" s="301"/>
      <c r="J82" s="303">
        <v>108.5</v>
      </c>
      <c r="K82" s="30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595"/>
      <c r="Y82" s="2"/>
    </row>
    <row r="83" spans="1:25" ht="39.950000000000003" customHeight="1">
      <c r="A83" s="252">
        <v>43</v>
      </c>
      <c r="B83" s="275" t="s">
        <v>2149</v>
      </c>
      <c r="C83" s="382" t="s">
        <v>2135</v>
      </c>
      <c r="D83" s="273" t="s">
        <v>2150</v>
      </c>
      <c r="E83" s="389">
        <v>1</v>
      </c>
      <c r="F83" s="480" t="s">
        <v>2151</v>
      </c>
      <c r="G83" s="496" t="s">
        <v>1744</v>
      </c>
      <c r="H83" s="1"/>
      <c r="I83" s="301"/>
      <c r="J83" s="303">
        <v>107.55</v>
      </c>
      <c r="K83" s="30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595"/>
      <c r="Y83" s="2"/>
    </row>
    <row r="84" spans="1:25" ht="39.950000000000003" customHeight="1">
      <c r="A84" s="252">
        <v>44</v>
      </c>
      <c r="B84" s="275" t="s">
        <v>2152</v>
      </c>
      <c r="C84" s="382" t="s">
        <v>2135</v>
      </c>
      <c r="D84" s="382" t="s">
        <v>2153</v>
      </c>
      <c r="E84" s="389">
        <v>1</v>
      </c>
      <c r="F84" s="480" t="s">
        <v>2154</v>
      </c>
      <c r="G84" s="496" t="s">
        <v>1744</v>
      </c>
      <c r="H84" s="1"/>
      <c r="I84" s="301"/>
      <c r="J84" s="303">
        <v>109.27</v>
      </c>
      <c r="K84" s="30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595"/>
      <c r="Y84" s="2"/>
    </row>
    <row r="85" spans="1:25" ht="39.950000000000003" customHeight="1">
      <c r="A85" s="252">
        <v>45</v>
      </c>
      <c r="B85" s="275" t="s">
        <v>2155</v>
      </c>
      <c r="C85" s="382" t="s">
        <v>676</v>
      </c>
      <c r="D85" s="382" t="s">
        <v>1540</v>
      </c>
      <c r="E85" s="389">
        <v>1</v>
      </c>
      <c r="F85" s="490" t="s">
        <v>2156</v>
      </c>
      <c r="G85" s="496" t="s">
        <v>1744</v>
      </c>
      <c r="H85" s="1"/>
      <c r="I85" s="301"/>
      <c r="J85" s="303">
        <v>11064</v>
      </c>
      <c r="K85" s="30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595"/>
      <c r="Y85" s="2"/>
    </row>
    <row r="86" spans="1:25" ht="39.950000000000003" customHeight="1">
      <c r="A86" s="252">
        <v>46</v>
      </c>
      <c r="B86" s="275" t="s">
        <v>2157</v>
      </c>
      <c r="C86" s="382" t="s">
        <v>676</v>
      </c>
      <c r="D86" s="382" t="s">
        <v>1542</v>
      </c>
      <c r="E86" s="389">
        <v>1</v>
      </c>
      <c r="F86" s="490" t="s">
        <v>2158</v>
      </c>
      <c r="G86" s="496" t="s">
        <v>2159</v>
      </c>
      <c r="H86" s="1"/>
      <c r="I86" s="301"/>
      <c r="J86" s="303">
        <v>109.56</v>
      </c>
      <c r="K86" s="302"/>
      <c r="L86" s="1"/>
      <c r="M86" s="1"/>
      <c r="N86" s="1"/>
      <c r="O86" s="102"/>
      <c r="P86" s="102"/>
      <c r="Q86" s="102">
        <v>1</v>
      </c>
      <c r="R86" s="1"/>
      <c r="S86" s="1"/>
      <c r="T86" s="1"/>
      <c r="U86" s="1"/>
      <c r="V86" s="1"/>
      <c r="W86" s="1"/>
      <c r="X86" s="595"/>
      <c r="Y86" s="2"/>
    </row>
    <row r="87" spans="1:25" ht="39.950000000000003" customHeight="1">
      <c r="A87" s="252">
        <v>47</v>
      </c>
      <c r="B87" s="275" t="s">
        <v>2160</v>
      </c>
      <c r="C87" s="971" t="s">
        <v>2161</v>
      </c>
      <c r="D87" s="971" t="s">
        <v>2450</v>
      </c>
      <c r="E87" s="486">
        <v>1</v>
      </c>
      <c r="F87" s="491" t="s">
        <v>2162</v>
      </c>
      <c r="G87" s="495" t="s">
        <v>2163</v>
      </c>
      <c r="H87" s="1"/>
      <c r="I87" s="301"/>
      <c r="J87" s="772">
        <v>346.07</v>
      </c>
      <c r="K87" s="302"/>
      <c r="L87" s="1"/>
      <c r="M87" s="1"/>
      <c r="N87" s="1"/>
      <c r="O87" s="102">
        <v>1</v>
      </c>
      <c r="P87" s="1"/>
      <c r="Q87" s="1"/>
      <c r="R87" s="1"/>
      <c r="S87" s="1"/>
      <c r="T87" s="1"/>
      <c r="U87" s="1"/>
      <c r="V87" s="1"/>
      <c r="W87" s="1"/>
      <c r="X87" s="595"/>
      <c r="Y87" s="2"/>
    </row>
    <row r="88" spans="1:25" ht="48" customHeight="1">
      <c r="A88" s="252">
        <v>48</v>
      </c>
      <c r="B88" s="275" t="s">
        <v>2164</v>
      </c>
      <c r="C88" s="972"/>
      <c r="D88" s="972"/>
      <c r="E88" s="486">
        <v>1</v>
      </c>
      <c r="F88" s="491" t="s">
        <v>2165</v>
      </c>
      <c r="G88" s="493" t="s">
        <v>2449</v>
      </c>
      <c r="H88" s="1"/>
      <c r="I88" s="301"/>
      <c r="J88" s="772"/>
      <c r="K88" s="302"/>
      <c r="L88" s="1"/>
      <c r="M88" s="1"/>
      <c r="N88" s="1">
        <v>1</v>
      </c>
      <c r="O88" s="1"/>
      <c r="P88" s="1"/>
      <c r="Q88" s="1"/>
      <c r="R88" s="1"/>
      <c r="S88" s="1"/>
      <c r="T88" s="1"/>
      <c r="U88" s="1"/>
      <c r="V88" s="1"/>
      <c r="W88" s="1"/>
      <c r="X88" s="595"/>
      <c r="Y88" s="2"/>
    </row>
    <row r="89" spans="1:25" ht="51.75" customHeight="1">
      <c r="A89" s="252">
        <v>49</v>
      </c>
      <c r="B89" s="275" t="s">
        <v>2167</v>
      </c>
      <c r="C89" s="973"/>
      <c r="D89" s="973"/>
      <c r="E89" s="486">
        <v>1</v>
      </c>
      <c r="F89" s="492" t="s">
        <v>2168</v>
      </c>
      <c r="G89" s="495" t="s">
        <v>2166</v>
      </c>
      <c r="H89" s="1"/>
      <c r="I89" s="301"/>
      <c r="J89" s="772"/>
      <c r="K89" s="302"/>
      <c r="L89" s="1"/>
      <c r="M89" s="1"/>
      <c r="N89" s="1"/>
      <c r="O89" s="212"/>
      <c r="P89" s="102">
        <v>1</v>
      </c>
      <c r="Q89" s="1"/>
      <c r="R89" s="1"/>
      <c r="S89" s="1"/>
      <c r="T89" s="1"/>
      <c r="U89" s="1"/>
      <c r="V89" s="1"/>
      <c r="W89" s="1"/>
      <c r="X89" s="595"/>
      <c r="Y89" s="2"/>
    </row>
    <row r="90" spans="1:25" ht="15" customHeight="1">
      <c r="A90" s="240"/>
      <c r="B90" s="68" t="s">
        <v>206</v>
      </c>
      <c r="C90" s="68"/>
      <c r="D90" s="92"/>
      <c r="E90" s="21">
        <f>E17+E24+E25+E26+E28+E29+E30+E33+E36+E38+E43+E44+E48+E51+E53+E55+E57+E60+E62+E63+E64+E67+E69+E10+E70+E71+E72+E73+E74+E75+E76+E79+E80+E81+E82+E83+E84+E85+E86+E87+E88+E89+E31+E32+E45+E46+E47+E49+E50</f>
        <v>82</v>
      </c>
      <c r="F90" s="1"/>
      <c r="G90" s="114"/>
      <c r="H90" s="1"/>
      <c r="I90" s="1"/>
      <c r="J90" s="54">
        <f>SUM(J11:L89)</f>
        <v>19701.030000000002</v>
      </c>
      <c r="K90" s="1"/>
      <c r="L90" s="1"/>
      <c r="M90" s="1"/>
      <c r="N90" s="21">
        <f>SUM(N8:N89)</f>
        <v>25</v>
      </c>
      <c r="O90" s="68">
        <f t="shared" ref="O90:X90" si="0">SUM(O8:O89)</f>
        <v>2</v>
      </c>
      <c r="P90" s="68">
        <f t="shared" si="0"/>
        <v>10</v>
      </c>
      <c r="Q90" s="68">
        <f t="shared" si="0"/>
        <v>9</v>
      </c>
      <c r="R90" s="68">
        <f t="shared" si="0"/>
        <v>1</v>
      </c>
      <c r="S90" s="68">
        <f t="shared" si="0"/>
        <v>11</v>
      </c>
      <c r="T90" s="68">
        <f t="shared" si="0"/>
        <v>0</v>
      </c>
      <c r="U90" s="68">
        <f t="shared" si="0"/>
        <v>2</v>
      </c>
      <c r="V90" s="68">
        <f t="shared" si="0"/>
        <v>3</v>
      </c>
      <c r="W90" s="68">
        <f t="shared" si="0"/>
        <v>0</v>
      </c>
      <c r="X90" s="68">
        <f t="shared" si="0"/>
        <v>754.07999999999993</v>
      </c>
      <c r="Y90" s="2"/>
    </row>
    <row r="91" spans="1:25" ht="24.95" customHeight="1"/>
    <row r="92" spans="1:25" ht="24.95" customHeight="1"/>
    <row r="93" spans="1:25" ht="24.95" customHeight="1"/>
    <row r="94" spans="1:25" ht="24.95" customHeight="1"/>
    <row r="95" spans="1:25" ht="24.95" customHeight="1"/>
    <row r="96" spans="1:25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</sheetData>
  <mergeCells count="182"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E5:E7"/>
    <mergeCell ref="F5:F7"/>
    <mergeCell ref="J87:J89"/>
    <mergeCell ref="X27:X28"/>
    <mergeCell ref="X52:X53"/>
    <mergeCell ref="X56:X57"/>
    <mergeCell ref="X11:X17"/>
    <mergeCell ref="X34:X36"/>
    <mergeCell ref="X37:X38"/>
    <mergeCell ref="X39:X43"/>
    <mergeCell ref="J77:J79"/>
    <mergeCell ref="X68:X69"/>
    <mergeCell ref="X8:X10"/>
    <mergeCell ref="X18:X24"/>
    <mergeCell ref="X45:X48"/>
    <mergeCell ref="X49:X51"/>
    <mergeCell ref="X58:X60"/>
    <mergeCell ref="X61:X62"/>
    <mergeCell ref="X65:X67"/>
    <mergeCell ref="H8:H10"/>
    <mergeCell ref="J8:J10"/>
    <mergeCell ref="A27:A28"/>
    <mergeCell ref="B27:B28"/>
    <mergeCell ref="C27:C28"/>
    <mergeCell ref="H27:H28"/>
    <mergeCell ref="D27:D28"/>
    <mergeCell ref="D31:D33"/>
    <mergeCell ref="J27:J28"/>
    <mergeCell ref="G27:G28"/>
    <mergeCell ref="A5:A7"/>
    <mergeCell ref="B5:B7"/>
    <mergeCell ref="C5:C7"/>
    <mergeCell ref="D5:D7"/>
    <mergeCell ref="A18:A24"/>
    <mergeCell ref="B18:B24"/>
    <mergeCell ref="C18:C24"/>
    <mergeCell ref="H18:H24"/>
    <mergeCell ref="J18:J24"/>
    <mergeCell ref="A11:A17"/>
    <mergeCell ref="B11:B17"/>
    <mergeCell ref="C11:C17"/>
    <mergeCell ref="H11:H17"/>
    <mergeCell ref="C8:C10"/>
    <mergeCell ref="D8:D10"/>
    <mergeCell ref="D11:D17"/>
    <mergeCell ref="A39:A43"/>
    <mergeCell ref="B39:B43"/>
    <mergeCell ref="C39:C43"/>
    <mergeCell ref="H39:H43"/>
    <mergeCell ref="D39:D43"/>
    <mergeCell ref="D45:D48"/>
    <mergeCell ref="J39:J43"/>
    <mergeCell ref="G39:G43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Y8:Y10"/>
    <mergeCell ref="X54:X55"/>
    <mergeCell ref="G18:G24"/>
    <mergeCell ref="G68:G69"/>
    <mergeCell ref="D56:D57"/>
    <mergeCell ref="D58:D60"/>
    <mergeCell ref="D61:D62"/>
    <mergeCell ref="D65:D67"/>
    <mergeCell ref="M61:M62"/>
    <mergeCell ref="H58:H60"/>
    <mergeCell ref="G58:G60"/>
    <mergeCell ref="G61:G62"/>
    <mergeCell ref="J61:J62"/>
    <mergeCell ref="J54:J55"/>
    <mergeCell ref="M54:M55"/>
    <mergeCell ref="H56:H57"/>
    <mergeCell ref="J56:J57"/>
    <mergeCell ref="M56:M57"/>
    <mergeCell ref="H54:H55"/>
    <mergeCell ref="D54:D55"/>
    <mergeCell ref="G54:G55"/>
    <mergeCell ref="G56:G57"/>
    <mergeCell ref="M49:M51"/>
    <mergeCell ref="H52:H53"/>
    <mergeCell ref="C87:C89"/>
    <mergeCell ref="D87:D89"/>
    <mergeCell ref="A77:A79"/>
    <mergeCell ref="M8:M10"/>
    <mergeCell ref="A58:A60"/>
    <mergeCell ref="B58:B60"/>
    <mergeCell ref="C58:C60"/>
    <mergeCell ref="B61:B62"/>
    <mergeCell ref="C61:C62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J52:J53"/>
    <mergeCell ref="M52:M53"/>
    <mergeCell ref="C49:C51"/>
    <mergeCell ref="H49:H51"/>
    <mergeCell ref="D52:D53"/>
    <mergeCell ref="D49:D51"/>
    <mergeCell ref="C31:C33"/>
    <mergeCell ref="H31:H33"/>
    <mergeCell ref="J31:J33"/>
    <mergeCell ref="M31:M33"/>
    <mergeCell ref="M11:M17"/>
    <mergeCell ref="M18:M24"/>
    <mergeCell ref="B77:B79"/>
    <mergeCell ref="C77:C79"/>
    <mergeCell ref="D77:D79"/>
    <mergeCell ref="G77:G79"/>
    <mergeCell ref="J49:J51"/>
    <mergeCell ref="G52:G53"/>
    <mergeCell ref="M39:M43"/>
    <mergeCell ref="C45:C48"/>
    <mergeCell ref="H45:H48"/>
    <mergeCell ref="J45:J48"/>
    <mergeCell ref="M45:M48"/>
    <mergeCell ref="J11:J17"/>
    <mergeCell ref="D18:D24"/>
    <mergeCell ref="G11:G17"/>
    <mergeCell ref="M27:M28"/>
  </mergeCells>
  <pageMargins left="0.5" right="0.2" top="0.5" bottom="0.5" header="0.13" footer="0.13"/>
  <pageSetup paperSize="9" scale="72" orientation="landscape" r:id="rId1"/>
  <rowBreaks count="2" manualBreakCount="2">
    <brk id="17" max="24" man="1"/>
    <brk id="64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22"/>
  <sheetViews>
    <sheetView showGridLines="0" view="pageBreakPreview" zoomScale="81" zoomScaleSheetLayoutView="81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Q9" sqref="Q9"/>
    </sheetView>
  </sheetViews>
  <sheetFormatPr defaultRowHeight="15"/>
  <cols>
    <col min="1" max="1" width="5.42578125" style="106" customWidth="1"/>
    <col min="2" max="2" width="10.42578125" style="11" customWidth="1"/>
    <col min="3" max="3" width="9.85546875" customWidth="1"/>
    <col min="4" max="4" width="12.140625" customWidth="1"/>
    <col min="5" max="5" width="5.28515625" style="10" customWidth="1"/>
    <col min="6" max="6" width="31.7109375" customWidth="1"/>
    <col min="7" max="7" width="29.85546875" style="583" customWidth="1"/>
    <col min="8" max="8" width="13.140625" hidden="1" customWidth="1"/>
    <col min="9" max="9" width="8.42578125" hidden="1" customWidth="1"/>
    <col min="10" max="10" width="10.710937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2.710937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870" t="s">
        <v>18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</row>
    <row r="2" spans="1:25" ht="16.5" customHeight="1">
      <c r="A2" s="866" t="str">
        <f>'Patna (West)'!A2</f>
        <v>Progress Report for the construction of SSS ( Sanc. Year 2012 - 13 )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1022"/>
    </row>
    <row r="3" spans="1:25">
      <c r="A3" s="692" t="s">
        <v>1831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4"/>
      <c r="X3" s="695" t="str">
        <f>Summary!V3</f>
        <v>Date:-30.04.2015</v>
      </c>
      <c r="Y3" s="696"/>
    </row>
    <row r="4" spans="1:25" ht="15" customHeight="1">
      <c r="A4" s="1023" t="s">
        <v>46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</row>
    <row r="5" spans="1:25" ht="18" customHeight="1">
      <c r="A5" s="807" t="s">
        <v>0</v>
      </c>
      <c r="B5" s="807" t="s">
        <v>1</v>
      </c>
      <c r="C5" s="1024" t="s">
        <v>2</v>
      </c>
      <c r="D5" s="807" t="s">
        <v>3</v>
      </c>
      <c r="E5" s="807" t="s">
        <v>0</v>
      </c>
      <c r="F5" s="1024" t="s">
        <v>4</v>
      </c>
      <c r="G5" s="1030" t="s">
        <v>5</v>
      </c>
      <c r="H5" s="807" t="s">
        <v>5</v>
      </c>
      <c r="I5" s="807" t="s">
        <v>209</v>
      </c>
      <c r="J5" s="807" t="s">
        <v>208</v>
      </c>
      <c r="K5" s="807" t="s">
        <v>31</v>
      </c>
      <c r="L5" s="807" t="s">
        <v>19</v>
      </c>
      <c r="M5" s="807" t="s">
        <v>32</v>
      </c>
      <c r="N5" s="1027" t="s">
        <v>15</v>
      </c>
      <c r="O5" s="1028"/>
      <c r="P5" s="1028"/>
      <c r="Q5" s="1028"/>
      <c r="R5" s="1028"/>
      <c r="S5" s="1028"/>
      <c r="T5" s="1028"/>
      <c r="U5" s="1028"/>
      <c r="V5" s="1028"/>
      <c r="W5" s="1029"/>
      <c r="X5" s="807" t="s">
        <v>20</v>
      </c>
      <c r="Y5" s="1001" t="s">
        <v>13</v>
      </c>
    </row>
    <row r="6" spans="1:25" ht="29.25" customHeight="1">
      <c r="A6" s="808"/>
      <c r="B6" s="808"/>
      <c r="C6" s="1025"/>
      <c r="D6" s="808"/>
      <c r="E6" s="808"/>
      <c r="F6" s="1025"/>
      <c r="G6" s="1031"/>
      <c r="H6" s="808"/>
      <c r="I6" s="808"/>
      <c r="J6" s="808"/>
      <c r="K6" s="808"/>
      <c r="L6" s="808"/>
      <c r="M6" s="808"/>
      <c r="N6" s="807" t="s">
        <v>6</v>
      </c>
      <c r="O6" s="1004" t="s">
        <v>2441</v>
      </c>
      <c r="P6" s="807" t="s">
        <v>9</v>
      </c>
      <c r="Q6" s="807" t="s">
        <v>8</v>
      </c>
      <c r="R6" s="1006" t="s">
        <v>16</v>
      </c>
      <c r="S6" s="1007"/>
      <c r="T6" s="1006" t="s">
        <v>17</v>
      </c>
      <c r="U6" s="1007"/>
      <c r="V6" s="807" t="s">
        <v>12</v>
      </c>
      <c r="W6" s="807" t="s">
        <v>7</v>
      </c>
      <c r="X6" s="808"/>
      <c r="Y6" s="1002"/>
    </row>
    <row r="7" spans="1:25" ht="27.75" customHeight="1">
      <c r="A7" s="809"/>
      <c r="B7" s="809"/>
      <c r="C7" s="1026"/>
      <c r="D7" s="809"/>
      <c r="E7" s="809"/>
      <c r="F7" s="1026"/>
      <c r="G7" s="1032"/>
      <c r="H7" s="809"/>
      <c r="I7" s="809"/>
      <c r="J7" s="809"/>
      <c r="K7" s="809"/>
      <c r="L7" s="809"/>
      <c r="M7" s="809"/>
      <c r="N7" s="809"/>
      <c r="O7" s="1005"/>
      <c r="P7" s="809"/>
      <c r="Q7" s="809"/>
      <c r="R7" s="347" t="s">
        <v>10</v>
      </c>
      <c r="S7" s="347" t="s">
        <v>11</v>
      </c>
      <c r="T7" s="347" t="s">
        <v>10</v>
      </c>
      <c r="U7" s="347" t="s">
        <v>11</v>
      </c>
      <c r="V7" s="809"/>
      <c r="W7" s="809"/>
      <c r="X7" s="809"/>
      <c r="Y7" s="1003"/>
    </row>
    <row r="8" spans="1:25" s="9" customFormat="1" ht="35.1" customHeight="1">
      <c r="A8" s="1008">
        <v>1</v>
      </c>
      <c r="B8" s="960" t="s">
        <v>886</v>
      </c>
      <c r="C8" s="765" t="s">
        <v>864</v>
      </c>
      <c r="D8" s="1011" t="s">
        <v>1594</v>
      </c>
      <c r="E8" s="168">
        <v>1</v>
      </c>
      <c r="F8" s="395" t="s">
        <v>885</v>
      </c>
      <c r="G8" s="987" t="s">
        <v>1646</v>
      </c>
      <c r="H8" s="1013"/>
      <c r="I8" s="1015"/>
      <c r="J8" s="768">
        <v>217.84</v>
      </c>
      <c r="K8" s="169"/>
      <c r="L8" s="169"/>
      <c r="M8" s="768" t="s">
        <v>204</v>
      </c>
      <c r="N8" s="170"/>
      <c r="O8" s="630"/>
      <c r="P8" s="630"/>
      <c r="Q8" s="630"/>
      <c r="R8" s="630"/>
      <c r="S8" s="630"/>
      <c r="T8" s="630"/>
      <c r="U8" s="630"/>
      <c r="V8" s="630"/>
      <c r="W8" s="630">
        <v>1</v>
      </c>
      <c r="X8" s="769">
        <v>186.18</v>
      </c>
      <c r="Y8" s="197"/>
    </row>
    <row r="9" spans="1:25" s="9" customFormat="1" ht="35.1" customHeight="1">
      <c r="A9" s="1009"/>
      <c r="B9" s="961"/>
      <c r="C9" s="1010"/>
      <c r="D9" s="1012"/>
      <c r="E9" s="168">
        <v>2</v>
      </c>
      <c r="F9" s="395" t="s">
        <v>884</v>
      </c>
      <c r="G9" s="989"/>
      <c r="H9" s="1014"/>
      <c r="I9" s="1016"/>
      <c r="J9" s="979"/>
      <c r="K9" s="169"/>
      <c r="L9" s="169"/>
      <c r="M9" s="979"/>
      <c r="N9" s="170"/>
      <c r="O9" s="630"/>
      <c r="P9" s="630"/>
      <c r="Q9" s="630"/>
      <c r="R9" s="630"/>
      <c r="S9" s="630"/>
      <c r="T9" s="630"/>
      <c r="U9" s="630"/>
      <c r="V9" s="630"/>
      <c r="W9" s="630">
        <v>1</v>
      </c>
      <c r="X9" s="770"/>
      <c r="Y9" s="169"/>
    </row>
    <row r="10" spans="1:25" s="9" customFormat="1" ht="35.1" customHeight="1">
      <c r="A10" s="298">
        <v>2</v>
      </c>
      <c r="B10" s="357" t="s">
        <v>2377</v>
      </c>
      <c r="C10" s="765" t="s">
        <v>864</v>
      </c>
      <c r="D10" s="1011" t="s">
        <v>1595</v>
      </c>
      <c r="E10" s="168">
        <v>1</v>
      </c>
      <c r="F10" s="395" t="s">
        <v>883</v>
      </c>
      <c r="G10" s="495" t="s">
        <v>1649</v>
      </c>
      <c r="H10" s="1013"/>
      <c r="I10" s="1015"/>
      <c r="J10" s="768">
        <v>442.74</v>
      </c>
      <c r="K10" s="169"/>
      <c r="L10" s="169"/>
      <c r="M10" s="768" t="s">
        <v>204</v>
      </c>
      <c r="N10" s="170">
        <v>1</v>
      </c>
      <c r="O10" s="631"/>
      <c r="P10" s="631"/>
      <c r="Q10" s="631"/>
      <c r="R10" s="631"/>
      <c r="S10" s="631"/>
      <c r="T10" s="631"/>
      <c r="U10" s="631"/>
      <c r="V10" s="631"/>
      <c r="W10" s="631"/>
      <c r="X10" s="769"/>
      <c r="Y10" s="169"/>
    </row>
    <row r="11" spans="1:25" s="9" customFormat="1" ht="35.1" customHeight="1">
      <c r="A11" s="298">
        <v>3</v>
      </c>
      <c r="B11" s="357" t="s">
        <v>2378</v>
      </c>
      <c r="C11" s="1017"/>
      <c r="D11" s="1019"/>
      <c r="E11" s="168">
        <v>1</v>
      </c>
      <c r="F11" s="395" t="s">
        <v>882</v>
      </c>
      <c r="G11" s="495" t="s">
        <v>1649</v>
      </c>
      <c r="H11" s="1020"/>
      <c r="I11" s="1021"/>
      <c r="J11" s="978"/>
      <c r="K11" s="169"/>
      <c r="L11" s="169"/>
      <c r="M11" s="978"/>
      <c r="N11" s="170">
        <v>1</v>
      </c>
      <c r="O11" s="631"/>
      <c r="P11" s="631"/>
      <c r="Q11" s="631"/>
      <c r="R11" s="631"/>
      <c r="S11" s="631"/>
      <c r="T11" s="631"/>
      <c r="U11" s="631"/>
      <c r="V11" s="631"/>
      <c r="W11" s="631"/>
      <c r="X11" s="828"/>
      <c r="Y11" s="169"/>
    </row>
    <row r="12" spans="1:25" s="9" customFormat="1" ht="35.1" customHeight="1">
      <c r="A12" s="298">
        <v>4</v>
      </c>
      <c r="B12" s="357" t="s">
        <v>2379</v>
      </c>
      <c r="C12" s="1017"/>
      <c r="D12" s="1019"/>
      <c r="E12" s="168">
        <v>1</v>
      </c>
      <c r="F12" s="395" t="s">
        <v>881</v>
      </c>
      <c r="G12" s="495" t="s">
        <v>1744</v>
      </c>
      <c r="H12" s="1020"/>
      <c r="I12" s="1021"/>
      <c r="J12" s="978"/>
      <c r="K12" s="169"/>
      <c r="L12" s="169"/>
      <c r="M12" s="978"/>
      <c r="N12" s="170"/>
      <c r="O12" s="631"/>
      <c r="P12" s="631"/>
      <c r="Q12" s="631"/>
      <c r="R12" s="631"/>
      <c r="S12" s="631"/>
      <c r="T12" s="631"/>
      <c r="U12" s="631"/>
      <c r="V12" s="631"/>
      <c r="W12" s="631"/>
      <c r="X12" s="828"/>
      <c r="Y12" s="169"/>
    </row>
    <row r="13" spans="1:25" s="9" customFormat="1" ht="35.1" customHeight="1">
      <c r="A13" s="298">
        <v>5</v>
      </c>
      <c r="B13" s="357" t="s">
        <v>2380</v>
      </c>
      <c r="C13" s="1010"/>
      <c r="D13" s="1012"/>
      <c r="E13" s="168">
        <v>1</v>
      </c>
      <c r="F13" s="395" t="s">
        <v>880</v>
      </c>
      <c r="G13" s="495" t="s">
        <v>1744</v>
      </c>
      <c r="H13" s="1014"/>
      <c r="I13" s="1016"/>
      <c r="J13" s="979"/>
      <c r="K13" s="169"/>
      <c r="L13" s="169"/>
      <c r="M13" s="979"/>
      <c r="N13" s="170"/>
      <c r="O13" s="631"/>
      <c r="P13" s="631"/>
      <c r="Q13" s="631"/>
      <c r="R13" s="631"/>
      <c r="S13" s="631"/>
      <c r="T13" s="631"/>
      <c r="U13" s="631"/>
      <c r="V13" s="631"/>
      <c r="W13" s="631"/>
      <c r="X13" s="770"/>
      <c r="Y13" s="169"/>
    </row>
    <row r="14" spans="1:25" s="9" customFormat="1" ht="35.1" customHeight="1">
      <c r="A14" s="298">
        <v>6</v>
      </c>
      <c r="B14" s="357" t="s">
        <v>879</v>
      </c>
      <c r="C14" s="356" t="s">
        <v>864</v>
      </c>
      <c r="D14" s="367" t="s">
        <v>1596</v>
      </c>
      <c r="E14" s="168">
        <v>1</v>
      </c>
      <c r="F14" s="395" t="s">
        <v>878</v>
      </c>
      <c r="G14" s="495" t="s">
        <v>1647</v>
      </c>
      <c r="H14" s="71"/>
      <c r="I14" s="171"/>
      <c r="J14" s="166">
        <v>109.69</v>
      </c>
      <c r="K14" s="169"/>
      <c r="L14" s="169"/>
      <c r="M14" s="166" t="s">
        <v>204</v>
      </c>
      <c r="N14" s="170"/>
      <c r="O14" s="630"/>
      <c r="P14" s="630"/>
      <c r="Q14" s="630"/>
      <c r="R14" s="630"/>
      <c r="S14" s="630">
        <v>1</v>
      </c>
      <c r="T14" s="631"/>
      <c r="U14" s="631"/>
      <c r="V14" s="631"/>
      <c r="W14" s="631"/>
      <c r="X14" s="612">
        <v>34.49</v>
      </c>
      <c r="Y14" s="198"/>
    </row>
    <row r="15" spans="1:25" s="9" customFormat="1" ht="35.1" customHeight="1">
      <c r="A15" s="298">
        <v>7</v>
      </c>
      <c r="B15" s="359" t="s">
        <v>2381</v>
      </c>
      <c r="C15" s="765" t="s">
        <v>864</v>
      </c>
      <c r="D15" s="1018" t="s">
        <v>1597</v>
      </c>
      <c r="E15" s="168">
        <v>1</v>
      </c>
      <c r="F15" s="395" t="s">
        <v>877</v>
      </c>
      <c r="G15" s="495" t="s">
        <v>1744</v>
      </c>
      <c r="H15" s="1013"/>
      <c r="I15" s="1015"/>
      <c r="J15" s="768">
        <v>327.74</v>
      </c>
      <c r="K15" s="169"/>
      <c r="L15" s="169"/>
      <c r="M15" s="768" t="s">
        <v>204</v>
      </c>
      <c r="N15" s="170"/>
      <c r="O15" s="631"/>
      <c r="P15" s="631"/>
      <c r="Q15" s="631"/>
      <c r="R15" s="631"/>
      <c r="S15" s="631"/>
      <c r="T15" s="631"/>
      <c r="U15" s="631"/>
      <c r="V15" s="631"/>
      <c r="W15" s="631"/>
      <c r="X15" s="769"/>
      <c r="Y15" s="169"/>
    </row>
    <row r="16" spans="1:25" s="9" customFormat="1" ht="35.1" customHeight="1">
      <c r="A16" s="298">
        <v>8</v>
      </c>
      <c r="B16" s="359" t="s">
        <v>2382</v>
      </c>
      <c r="C16" s="1017"/>
      <c r="D16" s="1019"/>
      <c r="E16" s="168">
        <v>1</v>
      </c>
      <c r="F16" s="395" t="s">
        <v>876</v>
      </c>
      <c r="G16" s="495" t="s">
        <v>2384</v>
      </c>
      <c r="H16" s="1020"/>
      <c r="I16" s="1021"/>
      <c r="J16" s="978"/>
      <c r="K16" s="169"/>
      <c r="L16" s="169"/>
      <c r="M16" s="978"/>
      <c r="N16" s="170">
        <v>1</v>
      </c>
      <c r="O16" s="631"/>
      <c r="P16" s="631"/>
      <c r="Q16" s="631"/>
      <c r="R16" s="631"/>
      <c r="S16" s="631"/>
      <c r="T16" s="631"/>
      <c r="U16" s="631"/>
      <c r="V16" s="631"/>
      <c r="W16" s="631"/>
      <c r="X16" s="828"/>
      <c r="Y16" s="169"/>
    </row>
    <row r="17" spans="1:25" s="9" customFormat="1" ht="35.1" customHeight="1">
      <c r="A17" s="298">
        <v>9</v>
      </c>
      <c r="B17" s="359" t="s">
        <v>2383</v>
      </c>
      <c r="C17" s="1010"/>
      <c r="D17" s="1012"/>
      <c r="E17" s="168">
        <v>1</v>
      </c>
      <c r="F17" s="395" t="s">
        <v>875</v>
      </c>
      <c r="G17" s="495" t="s">
        <v>1744</v>
      </c>
      <c r="H17" s="1014"/>
      <c r="I17" s="1016"/>
      <c r="J17" s="979"/>
      <c r="K17" s="169"/>
      <c r="L17" s="169"/>
      <c r="M17" s="979"/>
      <c r="N17" s="170"/>
      <c r="O17" s="631"/>
      <c r="P17" s="631"/>
      <c r="Q17" s="631"/>
      <c r="R17" s="631"/>
      <c r="S17" s="631"/>
      <c r="T17" s="631"/>
      <c r="U17" s="631"/>
      <c r="V17" s="631"/>
      <c r="W17" s="631"/>
      <c r="X17" s="770"/>
      <c r="Y17" s="169"/>
    </row>
    <row r="18" spans="1:25" s="9" customFormat="1" ht="35.1" customHeight="1">
      <c r="A18" s="298">
        <v>10</v>
      </c>
      <c r="B18" s="357" t="s">
        <v>874</v>
      </c>
      <c r="C18" s="356" t="s">
        <v>864</v>
      </c>
      <c r="D18" s="367" t="s">
        <v>1598</v>
      </c>
      <c r="E18" s="168">
        <v>1</v>
      </c>
      <c r="F18" s="395" t="s">
        <v>873</v>
      </c>
      <c r="G18" s="495" t="s">
        <v>1648</v>
      </c>
      <c r="H18" s="71"/>
      <c r="I18" s="171"/>
      <c r="J18" s="166">
        <v>109.09</v>
      </c>
      <c r="K18" s="169"/>
      <c r="L18" s="169"/>
      <c r="M18" s="166" t="s">
        <v>204</v>
      </c>
      <c r="N18" s="170"/>
      <c r="O18" s="630"/>
      <c r="P18" s="630"/>
      <c r="Q18" s="630"/>
      <c r="R18" s="630"/>
      <c r="S18" s="630"/>
      <c r="T18" s="630"/>
      <c r="U18" s="630"/>
      <c r="V18" s="630">
        <v>1</v>
      </c>
      <c r="W18" s="631"/>
      <c r="X18" s="613">
        <v>103.81</v>
      </c>
      <c r="Y18" s="198"/>
    </row>
    <row r="19" spans="1:25" s="9" customFormat="1" ht="35.1" customHeight="1">
      <c r="A19" s="298">
        <v>11</v>
      </c>
      <c r="B19" s="359" t="s">
        <v>2386</v>
      </c>
      <c r="C19" s="765" t="s">
        <v>864</v>
      </c>
      <c r="D19" s="1018" t="s">
        <v>1599</v>
      </c>
      <c r="E19" s="168">
        <v>1</v>
      </c>
      <c r="F19" s="395" t="s">
        <v>872</v>
      </c>
      <c r="G19" s="566" t="s">
        <v>2385</v>
      </c>
      <c r="H19" s="1013"/>
      <c r="I19" s="1015"/>
      <c r="J19" s="768">
        <v>439.01</v>
      </c>
      <c r="K19" s="169"/>
      <c r="L19" s="169"/>
      <c r="M19" s="768" t="s">
        <v>204</v>
      </c>
      <c r="N19" s="170"/>
      <c r="O19" s="630"/>
      <c r="P19" s="630">
        <v>1</v>
      </c>
      <c r="Q19" s="631"/>
      <c r="R19" s="631"/>
      <c r="S19" s="631"/>
      <c r="T19" s="631"/>
      <c r="U19" s="631"/>
      <c r="V19" s="631"/>
      <c r="W19" s="631"/>
      <c r="X19" s="769"/>
      <c r="Y19" s="169"/>
    </row>
    <row r="20" spans="1:25" s="9" customFormat="1" ht="35.1" customHeight="1">
      <c r="A20" s="298">
        <v>12</v>
      </c>
      <c r="B20" s="359" t="s">
        <v>2387</v>
      </c>
      <c r="C20" s="1017"/>
      <c r="D20" s="1019"/>
      <c r="E20" s="168">
        <v>1</v>
      </c>
      <c r="F20" s="395" t="s">
        <v>871</v>
      </c>
      <c r="G20" s="565" t="s">
        <v>1744</v>
      </c>
      <c r="H20" s="1020"/>
      <c r="I20" s="1021"/>
      <c r="J20" s="978"/>
      <c r="K20" s="169"/>
      <c r="L20" s="169"/>
      <c r="M20" s="978"/>
      <c r="N20" s="170"/>
      <c r="O20" s="631"/>
      <c r="P20" s="631"/>
      <c r="Q20" s="631"/>
      <c r="R20" s="631"/>
      <c r="S20" s="631"/>
      <c r="T20" s="631"/>
      <c r="U20" s="631"/>
      <c r="V20" s="631"/>
      <c r="W20" s="631"/>
      <c r="X20" s="828"/>
      <c r="Y20" s="169"/>
    </row>
    <row r="21" spans="1:25" s="9" customFormat="1" ht="35.1" customHeight="1">
      <c r="A21" s="298">
        <v>13</v>
      </c>
      <c r="B21" s="359" t="s">
        <v>2388</v>
      </c>
      <c r="C21" s="1017"/>
      <c r="D21" s="1019"/>
      <c r="E21" s="168">
        <v>1</v>
      </c>
      <c r="F21" s="395" t="s">
        <v>870</v>
      </c>
      <c r="G21" s="565" t="s">
        <v>1744</v>
      </c>
      <c r="H21" s="1020"/>
      <c r="I21" s="1021"/>
      <c r="J21" s="978"/>
      <c r="K21" s="169"/>
      <c r="L21" s="169"/>
      <c r="M21" s="978"/>
      <c r="N21" s="170"/>
      <c r="O21" s="631"/>
      <c r="P21" s="631"/>
      <c r="Q21" s="631"/>
      <c r="R21" s="631"/>
      <c r="S21" s="631"/>
      <c r="T21" s="631"/>
      <c r="U21" s="631"/>
      <c r="V21" s="631"/>
      <c r="W21" s="631"/>
      <c r="X21" s="828"/>
      <c r="Y21" s="169"/>
    </row>
    <row r="22" spans="1:25" s="9" customFormat="1" ht="35.1" customHeight="1">
      <c r="A22" s="298">
        <v>14</v>
      </c>
      <c r="B22" s="359" t="s">
        <v>2389</v>
      </c>
      <c r="C22" s="1010"/>
      <c r="D22" s="1012"/>
      <c r="E22" s="168">
        <v>1</v>
      </c>
      <c r="F22" s="395" t="s">
        <v>869</v>
      </c>
      <c r="G22" s="565" t="s">
        <v>1744</v>
      </c>
      <c r="H22" s="1014"/>
      <c r="I22" s="1016"/>
      <c r="J22" s="979"/>
      <c r="K22" s="169"/>
      <c r="L22" s="169"/>
      <c r="M22" s="979"/>
      <c r="N22" s="170"/>
      <c r="O22" s="631"/>
      <c r="P22" s="631"/>
      <c r="Q22" s="631"/>
      <c r="R22" s="631"/>
      <c r="S22" s="631"/>
      <c r="T22" s="631"/>
      <c r="U22" s="631"/>
      <c r="V22" s="631"/>
      <c r="W22" s="631"/>
      <c r="X22" s="770"/>
      <c r="Y22" s="169"/>
    </row>
    <row r="23" spans="1:25" s="9" customFormat="1" ht="35.1" customHeight="1">
      <c r="A23" s="1008">
        <v>15</v>
      </c>
      <c r="B23" s="960" t="s">
        <v>868</v>
      </c>
      <c r="C23" s="765" t="s">
        <v>864</v>
      </c>
      <c r="D23" s="1018" t="s">
        <v>1505</v>
      </c>
      <c r="E23" s="168">
        <v>1</v>
      </c>
      <c r="F23" s="395" t="s">
        <v>867</v>
      </c>
      <c r="G23" s="987" t="s">
        <v>1649</v>
      </c>
      <c r="H23" s="1013"/>
      <c r="I23" s="1015"/>
      <c r="J23" s="768">
        <v>221.66</v>
      </c>
      <c r="K23" s="169"/>
      <c r="L23" s="169"/>
      <c r="M23" s="768" t="s">
        <v>204</v>
      </c>
      <c r="N23" s="170"/>
      <c r="O23" s="630"/>
      <c r="P23" s="630"/>
      <c r="Q23" s="630"/>
      <c r="R23" s="630"/>
      <c r="S23" s="630"/>
      <c r="T23" s="630"/>
      <c r="U23" s="630"/>
      <c r="V23" s="630">
        <v>1</v>
      </c>
      <c r="W23" s="631"/>
      <c r="X23" s="769">
        <v>150.72</v>
      </c>
      <c r="Y23" s="169"/>
    </row>
    <row r="24" spans="1:25" s="9" customFormat="1" ht="35.1" customHeight="1">
      <c r="A24" s="1009"/>
      <c r="B24" s="961"/>
      <c r="C24" s="1010"/>
      <c r="D24" s="1012"/>
      <c r="E24" s="168">
        <v>2</v>
      </c>
      <c r="F24" s="395" t="s">
        <v>866</v>
      </c>
      <c r="G24" s="989"/>
      <c r="H24" s="1014"/>
      <c r="I24" s="1016"/>
      <c r="J24" s="979"/>
      <c r="K24" s="169"/>
      <c r="L24" s="169"/>
      <c r="M24" s="979"/>
      <c r="N24" s="170"/>
      <c r="O24" s="630"/>
      <c r="P24" s="630"/>
      <c r="Q24" s="630"/>
      <c r="R24" s="630"/>
      <c r="S24" s="630"/>
      <c r="T24" s="630"/>
      <c r="U24" s="630"/>
      <c r="V24" s="630">
        <v>1</v>
      </c>
      <c r="W24" s="631"/>
      <c r="X24" s="770"/>
      <c r="Y24" s="169"/>
    </row>
    <row r="25" spans="1:25" s="9" customFormat="1" ht="35.1" customHeight="1">
      <c r="A25" s="1008">
        <v>16</v>
      </c>
      <c r="B25" s="960" t="s">
        <v>865</v>
      </c>
      <c r="C25" s="765" t="s">
        <v>864</v>
      </c>
      <c r="D25" s="1018" t="s">
        <v>1600</v>
      </c>
      <c r="E25" s="168">
        <v>1</v>
      </c>
      <c r="F25" s="395" t="s">
        <v>863</v>
      </c>
      <c r="G25" s="987" t="s">
        <v>1650</v>
      </c>
      <c r="H25" s="1013"/>
      <c r="I25" s="1015"/>
      <c r="J25" s="768">
        <v>221.32</v>
      </c>
      <c r="K25" s="169"/>
      <c r="L25" s="169"/>
      <c r="M25" s="768" t="s">
        <v>204</v>
      </c>
      <c r="N25" s="170">
        <v>1</v>
      </c>
      <c r="O25" s="631"/>
      <c r="P25" s="631"/>
      <c r="Q25" s="631"/>
      <c r="R25" s="631"/>
      <c r="S25" s="631"/>
      <c r="T25" s="631"/>
      <c r="U25" s="631"/>
      <c r="V25" s="631"/>
      <c r="W25" s="631"/>
      <c r="X25" s="769">
        <v>89.14</v>
      </c>
      <c r="Y25" s="169"/>
    </row>
    <row r="26" spans="1:25" s="9" customFormat="1" ht="35.1" customHeight="1">
      <c r="A26" s="1009"/>
      <c r="B26" s="961"/>
      <c r="C26" s="1010"/>
      <c r="D26" s="1012"/>
      <c r="E26" s="168">
        <v>2</v>
      </c>
      <c r="F26" s="395" t="s">
        <v>461</v>
      </c>
      <c r="G26" s="989"/>
      <c r="H26" s="1014"/>
      <c r="I26" s="1016"/>
      <c r="J26" s="979"/>
      <c r="K26" s="169"/>
      <c r="L26" s="169"/>
      <c r="M26" s="979"/>
      <c r="N26" s="170"/>
      <c r="O26" s="630"/>
      <c r="P26" s="630"/>
      <c r="Q26" s="630"/>
      <c r="R26" s="630"/>
      <c r="S26" s="630"/>
      <c r="T26" s="630"/>
      <c r="U26" s="630"/>
      <c r="V26" s="630">
        <v>1</v>
      </c>
      <c r="W26" s="631"/>
      <c r="X26" s="770"/>
      <c r="Y26" s="198"/>
    </row>
    <row r="27" spans="1:25" s="9" customFormat="1" ht="35.1" customHeight="1">
      <c r="A27" s="1008">
        <v>17</v>
      </c>
      <c r="B27" s="960" t="s">
        <v>862</v>
      </c>
      <c r="C27" s="765" t="s">
        <v>785</v>
      </c>
      <c r="D27" s="861" t="s">
        <v>1601</v>
      </c>
      <c r="E27" s="168">
        <v>1</v>
      </c>
      <c r="F27" s="395" t="s">
        <v>861</v>
      </c>
      <c r="G27" s="987" t="s">
        <v>1847</v>
      </c>
      <c r="H27" s="1013"/>
      <c r="I27" s="1015"/>
      <c r="J27" s="768">
        <v>437.38</v>
      </c>
      <c r="K27" s="169"/>
      <c r="L27" s="169"/>
      <c r="M27" s="768" t="s">
        <v>204</v>
      </c>
      <c r="N27" s="170"/>
      <c r="O27" s="630"/>
      <c r="P27" s="630"/>
      <c r="Q27" s="630">
        <v>1</v>
      </c>
      <c r="R27" s="631"/>
      <c r="S27" s="631"/>
      <c r="T27" s="631"/>
      <c r="U27" s="631"/>
      <c r="V27" s="631"/>
      <c r="W27" s="631"/>
      <c r="X27" s="769">
        <v>22.37</v>
      </c>
      <c r="Y27" s="169"/>
    </row>
    <row r="28" spans="1:25" s="9" customFormat="1" ht="35.1" customHeight="1">
      <c r="A28" s="1033"/>
      <c r="B28" s="1034"/>
      <c r="C28" s="1017"/>
      <c r="D28" s="1019"/>
      <c r="E28" s="168">
        <v>2</v>
      </c>
      <c r="F28" s="395" t="s">
        <v>860</v>
      </c>
      <c r="G28" s="988"/>
      <c r="H28" s="1020"/>
      <c r="I28" s="1021"/>
      <c r="J28" s="978"/>
      <c r="K28" s="169"/>
      <c r="L28" s="169"/>
      <c r="M28" s="978"/>
      <c r="N28" s="170">
        <v>1</v>
      </c>
      <c r="O28" s="631"/>
      <c r="P28" s="631"/>
      <c r="Q28" s="631"/>
      <c r="R28" s="631"/>
      <c r="S28" s="631"/>
      <c r="T28" s="631"/>
      <c r="U28" s="631"/>
      <c r="V28" s="631"/>
      <c r="W28" s="631"/>
      <c r="X28" s="828"/>
      <c r="Y28" s="169"/>
    </row>
    <row r="29" spans="1:25" s="9" customFormat="1" ht="35.1" customHeight="1">
      <c r="A29" s="1033"/>
      <c r="B29" s="1034"/>
      <c r="C29" s="1017"/>
      <c r="D29" s="1019"/>
      <c r="E29" s="168">
        <v>3</v>
      </c>
      <c r="F29" s="395" t="s">
        <v>859</v>
      </c>
      <c r="G29" s="988"/>
      <c r="H29" s="1020"/>
      <c r="I29" s="1021"/>
      <c r="J29" s="978"/>
      <c r="K29" s="169"/>
      <c r="L29" s="169"/>
      <c r="M29" s="978"/>
      <c r="N29" s="170"/>
      <c r="O29" s="630"/>
      <c r="P29" s="630">
        <v>1</v>
      </c>
      <c r="Q29" s="631"/>
      <c r="R29" s="631"/>
      <c r="S29" s="631"/>
      <c r="T29" s="631"/>
      <c r="U29" s="631"/>
      <c r="V29" s="631"/>
      <c r="W29" s="631"/>
      <c r="X29" s="828"/>
      <c r="Y29" s="169"/>
    </row>
    <row r="30" spans="1:25" s="9" customFormat="1" ht="35.1" customHeight="1">
      <c r="A30" s="1009"/>
      <c r="B30" s="961"/>
      <c r="C30" s="1010"/>
      <c r="D30" s="1012"/>
      <c r="E30" s="168">
        <v>4</v>
      </c>
      <c r="F30" s="395" t="s">
        <v>858</v>
      </c>
      <c r="G30" s="989"/>
      <c r="H30" s="1014"/>
      <c r="I30" s="1016"/>
      <c r="J30" s="979"/>
      <c r="K30" s="169"/>
      <c r="L30" s="169"/>
      <c r="M30" s="979"/>
      <c r="N30" s="170"/>
      <c r="O30" s="630"/>
      <c r="P30" s="630">
        <v>1</v>
      </c>
      <c r="Q30" s="631"/>
      <c r="R30" s="631"/>
      <c r="S30" s="631"/>
      <c r="T30" s="631"/>
      <c r="U30" s="631"/>
      <c r="V30" s="631"/>
      <c r="W30" s="631"/>
      <c r="X30" s="770"/>
      <c r="Y30" s="169"/>
    </row>
    <row r="31" spans="1:25" s="9" customFormat="1" ht="35.1" customHeight="1">
      <c r="A31" s="298">
        <v>18</v>
      </c>
      <c r="B31" s="357" t="s">
        <v>857</v>
      </c>
      <c r="C31" s="356" t="s">
        <v>785</v>
      </c>
      <c r="D31" s="81" t="s">
        <v>1602</v>
      </c>
      <c r="E31" s="168">
        <v>1</v>
      </c>
      <c r="F31" s="395" t="s">
        <v>856</v>
      </c>
      <c r="G31" s="495" t="s">
        <v>1651</v>
      </c>
      <c r="H31" s="71"/>
      <c r="I31" s="171"/>
      <c r="J31" s="166">
        <v>107.95</v>
      </c>
      <c r="K31" s="169"/>
      <c r="L31" s="169"/>
      <c r="M31" s="166" t="s">
        <v>204</v>
      </c>
      <c r="N31" s="170"/>
      <c r="O31" s="630"/>
      <c r="P31" s="630"/>
      <c r="Q31" s="630">
        <v>1</v>
      </c>
      <c r="R31" s="631"/>
      <c r="S31" s="631"/>
      <c r="T31" s="631"/>
      <c r="U31" s="631"/>
      <c r="V31" s="631"/>
      <c r="W31" s="631"/>
      <c r="X31" s="612"/>
      <c r="Y31" s="169"/>
    </row>
    <row r="32" spans="1:25" s="9" customFormat="1" ht="35.1" customHeight="1">
      <c r="A32" s="1008">
        <v>19</v>
      </c>
      <c r="B32" s="960" t="s">
        <v>855</v>
      </c>
      <c r="C32" s="765" t="s">
        <v>785</v>
      </c>
      <c r="D32" s="861" t="s">
        <v>1603</v>
      </c>
      <c r="E32" s="168">
        <v>1</v>
      </c>
      <c r="F32" s="395" t="s">
        <v>854</v>
      </c>
      <c r="G32" s="987" t="s">
        <v>1652</v>
      </c>
      <c r="H32" s="1013"/>
      <c r="I32" s="1015"/>
      <c r="J32" s="768">
        <v>216.48</v>
      </c>
      <c r="K32" s="169"/>
      <c r="L32" s="169"/>
      <c r="M32" s="768" t="s">
        <v>204</v>
      </c>
      <c r="N32" s="170"/>
      <c r="O32" s="630"/>
      <c r="P32" s="630"/>
      <c r="Q32" s="630"/>
      <c r="R32" s="630"/>
      <c r="S32" s="630">
        <v>1</v>
      </c>
      <c r="T32" s="631"/>
      <c r="U32" s="631"/>
      <c r="V32" s="631"/>
      <c r="W32" s="631"/>
      <c r="X32" s="769">
        <v>34.82</v>
      </c>
      <c r="Y32" s="169"/>
    </row>
    <row r="33" spans="1:25" s="9" customFormat="1" ht="35.1" customHeight="1">
      <c r="A33" s="1009"/>
      <c r="B33" s="961"/>
      <c r="C33" s="1010"/>
      <c r="D33" s="1012"/>
      <c r="E33" s="168">
        <v>2</v>
      </c>
      <c r="F33" s="395" t="s">
        <v>853</v>
      </c>
      <c r="G33" s="989"/>
      <c r="H33" s="1014"/>
      <c r="I33" s="1016"/>
      <c r="J33" s="979"/>
      <c r="K33" s="169"/>
      <c r="L33" s="169"/>
      <c r="M33" s="979"/>
      <c r="N33" s="170">
        <v>1</v>
      </c>
      <c r="O33" s="631"/>
      <c r="P33" s="631"/>
      <c r="Q33" s="631"/>
      <c r="R33" s="631"/>
      <c r="S33" s="631"/>
      <c r="T33" s="631"/>
      <c r="U33" s="631"/>
      <c r="V33" s="631"/>
      <c r="W33" s="631"/>
      <c r="X33" s="770"/>
      <c r="Y33" s="169"/>
    </row>
    <row r="34" spans="1:25" s="9" customFormat="1" ht="35.1" customHeight="1">
      <c r="A34" s="1008">
        <v>20</v>
      </c>
      <c r="B34" s="960" t="s">
        <v>852</v>
      </c>
      <c r="C34" s="765" t="s">
        <v>785</v>
      </c>
      <c r="D34" s="861" t="s">
        <v>1604</v>
      </c>
      <c r="E34" s="168">
        <v>1</v>
      </c>
      <c r="F34" s="395" t="s">
        <v>851</v>
      </c>
      <c r="G34" s="1035" t="s">
        <v>1744</v>
      </c>
      <c r="H34" s="1013"/>
      <c r="I34" s="1015"/>
      <c r="J34" s="768">
        <v>538.14</v>
      </c>
      <c r="K34" s="169"/>
      <c r="L34" s="169"/>
      <c r="M34" s="768" t="s">
        <v>204</v>
      </c>
      <c r="N34" s="170"/>
      <c r="O34" s="631"/>
      <c r="P34" s="631"/>
      <c r="Q34" s="631"/>
      <c r="R34" s="631"/>
      <c r="S34" s="631"/>
      <c r="T34" s="631"/>
      <c r="U34" s="631"/>
      <c r="V34" s="631"/>
      <c r="W34" s="631"/>
      <c r="X34" s="769"/>
      <c r="Y34" s="169"/>
    </row>
    <row r="35" spans="1:25" s="9" customFormat="1" ht="35.1" customHeight="1">
      <c r="A35" s="1033"/>
      <c r="B35" s="1034"/>
      <c r="C35" s="1017"/>
      <c r="D35" s="1019"/>
      <c r="E35" s="168">
        <v>2</v>
      </c>
      <c r="F35" s="395" t="s">
        <v>850</v>
      </c>
      <c r="G35" s="1036"/>
      <c r="H35" s="1020"/>
      <c r="I35" s="1021"/>
      <c r="J35" s="978"/>
      <c r="K35" s="169"/>
      <c r="L35" s="169"/>
      <c r="M35" s="978"/>
      <c r="N35" s="170"/>
      <c r="O35" s="631"/>
      <c r="P35" s="631"/>
      <c r="Q35" s="631"/>
      <c r="R35" s="631"/>
      <c r="S35" s="631"/>
      <c r="T35" s="631"/>
      <c r="U35" s="631"/>
      <c r="V35" s="631"/>
      <c r="W35" s="631"/>
      <c r="X35" s="828"/>
      <c r="Y35" s="169"/>
    </row>
    <row r="36" spans="1:25" s="9" customFormat="1" ht="35.1" customHeight="1">
      <c r="A36" s="1033"/>
      <c r="B36" s="1034"/>
      <c r="C36" s="1017"/>
      <c r="D36" s="1019"/>
      <c r="E36" s="168">
        <v>3</v>
      </c>
      <c r="F36" s="395" t="s">
        <v>849</v>
      </c>
      <c r="G36" s="1036"/>
      <c r="H36" s="1020"/>
      <c r="I36" s="1021"/>
      <c r="J36" s="978"/>
      <c r="K36" s="169"/>
      <c r="L36" s="169"/>
      <c r="M36" s="978"/>
      <c r="N36" s="170"/>
      <c r="O36" s="631"/>
      <c r="P36" s="631"/>
      <c r="Q36" s="631"/>
      <c r="R36" s="631"/>
      <c r="S36" s="631"/>
      <c r="T36" s="631"/>
      <c r="U36" s="631"/>
      <c r="V36" s="631"/>
      <c r="W36" s="631"/>
      <c r="X36" s="828"/>
      <c r="Y36" s="169"/>
    </row>
    <row r="37" spans="1:25" s="9" customFormat="1" ht="35.1" customHeight="1">
      <c r="A37" s="1033"/>
      <c r="B37" s="1034"/>
      <c r="C37" s="1017"/>
      <c r="D37" s="1019"/>
      <c r="E37" s="168">
        <v>4</v>
      </c>
      <c r="F37" s="395" t="s">
        <v>848</v>
      </c>
      <c r="G37" s="1036"/>
      <c r="H37" s="1020"/>
      <c r="I37" s="1021"/>
      <c r="J37" s="978"/>
      <c r="K37" s="169"/>
      <c r="L37" s="169"/>
      <c r="M37" s="978"/>
      <c r="N37" s="170"/>
      <c r="O37" s="631"/>
      <c r="P37" s="631"/>
      <c r="Q37" s="631"/>
      <c r="R37" s="631"/>
      <c r="S37" s="631"/>
      <c r="T37" s="631"/>
      <c r="U37" s="631"/>
      <c r="V37" s="631"/>
      <c r="W37" s="631"/>
      <c r="X37" s="828"/>
      <c r="Y37" s="169"/>
    </row>
    <row r="38" spans="1:25" s="9" customFormat="1" ht="35.1" customHeight="1">
      <c r="A38" s="1009"/>
      <c r="B38" s="961"/>
      <c r="C38" s="1010"/>
      <c r="D38" s="1012"/>
      <c r="E38" s="168">
        <v>5</v>
      </c>
      <c r="F38" s="395" t="s">
        <v>847</v>
      </c>
      <c r="G38" s="1037"/>
      <c r="H38" s="1014"/>
      <c r="I38" s="1016"/>
      <c r="J38" s="979"/>
      <c r="K38" s="169"/>
      <c r="L38" s="169"/>
      <c r="M38" s="979"/>
      <c r="N38" s="170"/>
      <c r="O38" s="631"/>
      <c r="P38" s="631"/>
      <c r="Q38" s="631"/>
      <c r="R38" s="631"/>
      <c r="S38" s="631"/>
      <c r="T38" s="631"/>
      <c r="U38" s="631"/>
      <c r="V38" s="631"/>
      <c r="W38" s="631"/>
      <c r="X38" s="770"/>
      <c r="Y38" s="169"/>
    </row>
    <row r="39" spans="1:25" s="9" customFormat="1" ht="35.1" customHeight="1">
      <c r="A39" s="1008">
        <v>21</v>
      </c>
      <c r="B39" s="960" t="s">
        <v>846</v>
      </c>
      <c r="C39" s="765" t="s">
        <v>785</v>
      </c>
      <c r="D39" s="861" t="s">
        <v>1604</v>
      </c>
      <c r="E39" s="56">
        <v>1</v>
      </c>
      <c r="F39" s="395" t="s">
        <v>845</v>
      </c>
      <c r="G39" s="1035" t="s">
        <v>1799</v>
      </c>
      <c r="H39" s="1038"/>
      <c r="I39" s="1015"/>
      <c r="J39" s="768">
        <v>214.97</v>
      </c>
      <c r="K39" s="169"/>
      <c r="L39" s="169"/>
      <c r="M39" s="768" t="s">
        <v>204</v>
      </c>
      <c r="N39" s="170"/>
      <c r="O39" s="632"/>
      <c r="P39" s="631"/>
      <c r="Q39" s="631"/>
      <c r="R39" s="631"/>
      <c r="S39" s="631"/>
      <c r="T39" s="631"/>
      <c r="U39" s="631"/>
      <c r="V39" s="631"/>
      <c r="W39" s="631"/>
      <c r="X39" s="769">
        <v>10.34</v>
      </c>
      <c r="Y39" s="169"/>
    </row>
    <row r="40" spans="1:25" s="9" customFormat="1" ht="35.1" customHeight="1">
      <c r="A40" s="1009"/>
      <c r="B40" s="961"/>
      <c r="C40" s="1010"/>
      <c r="D40" s="1012"/>
      <c r="E40" s="56">
        <v>2</v>
      </c>
      <c r="F40" s="395" t="s">
        <v>844</v>
      </c>
      <c r="G40" s="1037"/>
      <c r="H40" s="1039"/>
      <c r="I40" s="1016"/>
      <c r="J40" s="979"/>
      <c r="K40" s="169"/>
      <c r="L40" s="169"/>
      <c r="M40" s="979"/>
      <c r="N40" s="170"/>
      <c r="O40" s="630"/>
      <c r="P40" s="630"/>
      <c r="Q40" s="630">
        <v>1</v>
      </c>
      <c r="R40" s="631"/>
      <c r="S40" s="631"/>
      <c r="T40" s="631"/>
      <c r="U40" s="631"/>
      <c r="V40" s="631"/>
      <c r="W40" s="631"/>
      <c r="X40" s="770"/>
      <c r="Y40" s="169"/>
    </row>
    <row r="41" spans="1:25" s="9" customFormat="1" ht="35.1" customHeight="1">
      <c r="A41" s="1008">
        <v>22</v>
      </c>
      <c r="B41" s="960" t="s">
        <v>843</v>
      </c>
      <c r="C41" s="765" t="s">
        <v>785</v>
      </c>
      <c r="D41" s="861" t="s">
        <v>1605</v>
      </c>
      <c r="E41" s="168">
        <v>1</v>
      </c>
      <c r="F41" s="395" t="s">
        <v>842</v>
      </c>
      <c r="G41" s="987" t="s">
        <v>1653</v>
      </c>
      <c r="H41" s="1040"/>
      <c r="I41" s="1015"/>
      <c r="J41" s="768">
        <v>1071.95</v>
      </c>
      <c r="K41" s="169"/>
      <c r="L41" s="169"/>
      <c r="M41" s="768" t="s">
        <v>204</v>
      </c>
      <c r="N41" s="170"/>
      <c r="O41" s="634"/>
      <c r="P41" s="635"/>
      <c r="Q41" s="634"/>
      <c r="R41" s="634"/>
      <c r="S41" s="634"/>
      <c r="T41" s="634"/>
      <c r="U41" s="634"/>
      <c r="V41" s="634">
        <v>1</v>
      </c>
      <c r="W41" s="636"/>
      <c r="X41" s="769">
        <v>502.14</v>
      </c>
      <c r="Y41" s="169"/>
    </row>
    <row r="42" spans="1:25" s="9" customFormat="1" ht="35.1" customHeight="1">
      <c r="A42" s="1033"/>
      <c r="B42" s="1034"/>
      <c r="C42" s="1017"/>
      <c r="D42" s="1019"/>
      <c r="E42" s="168">
        <v>2</v>
      </c>
      <c r="F42" s="395" t="s">
        <v>841</v>
      </c>
      <c r="G42" s="988"/>
      <c r="H42" s="1041"/>
      <c r="I42" s="1021"/>
      <c r="J42" s="978"/>
      <c r="K42" s="169"/>
      <c r="L42" s="169"/>
      <c r="M42" s="978"/>
      <c r="N42" s="170"/>
      <c r="O42" s="634"/>
      <c r="P42" s="635"/>
      <c r="Q42" s="634"/>
      <c r="R42" s="634"/>
      <c r="S42" s="634"/>
      <c r="T42" s="634"/>
      <c r="U42" s="634">
        <v>1</v>
      </c>
      <c r="V42" s="637"/>
      <c r="W42" s="636"/>
      <c r="X42" s="828"/>
      <c r="Y42" s="169"/>
    </row>
    <row r="43" spans="1:25" s="9" customFormat="1" ht="35.1" customHeight="1">
      <c r="A43" s="1033"/>
      <c r="B43" s="1034"/>
      <c r="C43" s="1017"/>
      <c r="D43" s="1019"/>
      <c r="E43" s="168">
        <v>3</v>
      </c>
      <c r="F43" s="395" t="s">
        <v>840</v>
      </c>
      <c r="G43" s="988"/>
      <c r="H43" s="1041"/>
      <c r="I43" s="1021"/>
      <c r="J43" s="978"/>
      <c r="K43" s="169"/>
      <c r="L43" s="169"/>
      <c r="M43" s="978"/>
      <c r="N43" s="170"/>
      <c r="O43" s="634"/>
      <c r="P43" s="635"/>
      <c r="Q43" s="634"/>
      <c r="R43" s="634"/>
      <c r="S43" s="634"/>
      <c r="T43" s="634"/>
      <c r="U43" s="634"/>
      <c r="V43" s="634">
        <v>1</v>
      </c>
      <c r="W43" s="636"/>
      <c r="X43" s="828"/>
      <c r="Y43" s="169"/>
    </row>
    <row r="44" spans="1:25" s="9" customFormat="1" ht="35.1" customHeight="1">
      <c r="A44" s="1033"/>
      <c r="B44" s="1034"/>
      <c r="C44" s="1017"/>
      <c r="D44" s="1019"/>
      <c r="E44" s="168">
        <v>4</v>
      </c>
      <c r="F44" s="395" t="s">
        <v>839</v>
      </c>
      <c r="G44" s="988"/>
      <c r="H44" s="1041"/>
      <c r="I44" s="1021"/>
      <c r="J44" s="978"/>
      <c r="K44" s="169"/>
      <c r="L44" s="169"/>
      <c r="M44" s="978"/>
      <c r="N44" s="170"/>
      <c r="O44" s="634"/>
      <c r="P44" s="635"/>
      <c r="Q44" s="634"/>
      <c r="R44" s="634"/>
      <c r="S44" s="634"/>
      <c r="T44" s="634"/>
      <c r="U44" s="634">
        <v>1</v>
      </c>
      <c r="V44" s="637"/>
      <c r="W44" s="636"/>
      <c r="X44" s="828"/>
      <c r="Y44" s="169"/>
    </row>
    <row r="45" spans="1:25" s="9" customFormat="1" ht="35.1" customHeight="1">
      <c r="A45" s="1033"/>
      <c r="B45" s="1034"/>
      <c r="C45" s="1017"/>
      <c r="D45" s="1019"/>
      <c r="E45" s="168">
        <v>5</v>
      </c>
      <c r="F45" s="395" t="s">
        <v>838</v>
      </c>
      <c r="G45" s="988"/>
      <c r="H45" s="1041"/>
      <c r="I45" s="1021"/>
      <c r="J45" s="978"/>
      <c r="K45" s="169"/>
      <c r="L45" s="169"/>
      <c r="M45" s="978"/>
      <c r="N45" s="170"/>
      <c r="O45" s="634"/>
      <c r="P45" s="635"/>
      <c r="Q45" s="635">
        <v>1</v>
      </c>
      <c r="R45" s="637"/>
      <c r="S45" s="637"/>
      <c r="T45" s="637"/>
      <c r="U45" s="637"/>
      <c r="V45" s="637"/>
      <c r="W45" s="636"/>
      <c r="X45" s="828"/>
      <c r="Y45" s="169"/>
    </row>
    <row r="46" spans="1:25" s="9" customFormat="1" ht="35.1" customHeight="1">
      <c r="A46" s="1033"/>
      <c r="B46" s="1034"/>
      <c r="C46" s="1017"/>
      <c r="D46" s="1019"/>
      <c r="E46" s="168">
        <v>6</v>
      </c>
      <c r="F46" s="395" t="s">
        <v>837</v>
      </c>
      <c r="G46" s="988"/>
      <c r="H46" s="1041"/>
      <c r="I46" s="1021"/>
      <c r="J46" s="978"/>
      <c r="K46" s="169"/>
      <c r="L46" s="169"/>
      <c r="M46" s="978"/>
      <c r="N46" s="170"/>
      <c r="O46" s="634"/>
      <c r="P46" s="635"/>
      <c r="Q46" s="634"/>
      <c r="R46" s="634"/>
      <c r="S46" s="634"/>
      <c r="T46" s="634"/>
      <c r="U46" s="634"/>
      <c r="V46" s="634">
        <v>1</v>
      </c>
      <c r="W46" s="636"/>
      <c r="X46" s="828"/>
      <c r="Y46" s="169"/>
    </row>
    <row r="47" spans="1:25" s="9" customFormat="1" ht="35.1" customHeight="1">
      <c r="A47" s="1033"/>
      <c r="B47" s="1034"/>
      <c r="C47" s="1017"/>
      <c r="D47" s="1019"/>
      <c r="E47" s="168">
        <v>7</v>
      </c>
      <c r="F47" s="395" t="s">
        <v>836</v>
      </c>
      <c r="G47" s="988"/>
      <c r="H47" s="1041"/>
      <c r="I47" s="1021"/>
      <c r="J47" s="978"/>
      <c r="K47" s="169"/>
      <c r="L47" s="169"/>
      <c r="M47" s="978"/>
      <c r="N47" s="170"/>
      <c r="O47" s="634"/>
      <c r="P47" s="635"/>
      <c r="Q47" s="634"/>
      <c r="R47" s="634"/>
      <c r="S47" s="634"/>
      <c r="T47" s="634"/>
      <c r="U47" s="634"/>
      <c r="V47" s="634">
        <v>1</v>
      </c>
      <c r="W47" s="636"/>
      <c r="X47" s="828"/>
      <c r="Y47" s="198"/>
    </row>
    <row r="48" spans="1:25" s="9" customFormat="1" ht="35.1" customHeight="1">
      <c r="A48" s="1033"/>
      <c r="B48" s="1034"/>
      <c r="C48" s="1017"/>
      <c r="D48" s="1019"/>
      <c r="E48" s="168">
        <v>8</v>
      </c>
      <c r="F48" s="395" t="s">
        <v>835</v>
      </c>
      <c r="G48" s="988"/>
      <c r="H48" s="1041"/>
      <c r="I48" s="1021"/>
      <c r="J48" s="978"/>
      <c r="K48" s="169"/>
      <c r="L48" s="169"/>
      <c r="M48" s="978"/>
      <c r="N48" s="170"/>
      <c r="O48" s="634"/>
      <c r="P48" s="635"/>
      <c r="Q48" s="634"/>
      <c r="R48" s="634"/>
      <c r="S48" s="634"/>
      <c r="T48" s="634"/>
      <c r="U48" s="634"/>
      <c r="V48" s="634">
        <v>1</v>
      </c>
      <c r="W48" s="636"/>
      <c r="X48" s="828"/>
      <c r="Y48" s="198"/>
    </row>
    <row r="49" spans="1:25" s="9" customFormat="1" ht="35.1" customHeight="1">
      <c r="A49" s="1033"/>
      <c r="B49" s="1034"/>
      <c r="C49" s="1017"/>
      <c r="D49" s="1019"/>
      <c r="E49" s="168">
        <v>9</v>
      </c>
      <c r="F49" s="395" t="s">
        <v>834</v>
      </c>
      <c r="G49" s="988"/>
      <c r="H49" s="1041"/>
      <c r="I49" s="1021"/>
      <c r="J49" s="978"/>
      <c r="K49" s="169"/>
      <c r="L49" s="169"/>
      <c r="M49" s="978"/>
      <c r="N49" s="170"/>
      <c r="O49" s="634"/>
      <c r="P49" s="635"/>
      <c r="Q49" s="634"/>
      <c r="R49" s="634"/>
      <c r="S49" s="634"/>
      <c r="T49" s="634"/>
      <c r="U49" s="634"/>
      <c r="V49" s="634">
        <v>1</v>
      </c>
      <c r="W49" s="636"/>
      <c r="X49" s="828"/>
      <c r="Y49" s="198"/>
    </row>
    <row r="50" spans="1:25" s="9" customFormat="1" ht="35.1" customHeight="1">
      <c r="A50" s="1009"/>
      <c r="B50" s="961"/>
      <c r="C50" s="1010"/>
      <c r="D50" s="1012"/>
      <c r="E50" s="168">
        <v>10</v>
      </c>
      <c r="F50" s="395" t="s">
        <v>833</v>
      </c>
      <c r="G50" s="989"/>
      <c r="H50" s="1042"/>
      <c r="I50" s="1016"/>
      <c r="J50" s="979"/>
      <c r="K50" s="169"/>
      <c r="L50" s="169"/>
      <c r="M50" s="979"/>
      <c r="N50" s="170"/>
      <c r="O50" s="634"/>
      <c r="P50" s="635"/>
      <c r="Q50" s="634"/>
      <c r="R50" s="634"/>
      <c r="S50" s="634">
        <v>1</v>
      </c>
      <c r="T50" s="637"/>
      <c r="U50" s="637"/>
      <c r="V50" s="637"/>
      <c r="W50" s="636"/>
      <c r="X50" s="770"/>
      <c r="Y50" s="169"/>
    </row>
    <row r="51" spans="1:25" s="9" customFormat="1" ht="35.1" customHeight="1">
      <c r="A51" s="1008">
        <v>23</v>
      </c>
      <c r="B51" s="960" t="s">
        <v>832</v>
      </c>
      <c r="C51" s="765" t="s">
        <v>785</v>
      </c>
      <c r="D51" s="861" t="s">
        <v>1606</v>
      </c>
      <c r="E51" s="168">
        <v>1</v>
      </c>
      <c r="F51" s="395" t="s">
        <v>831</v>
      </c>
      <c r="G51" s="987" t="s">
        <v>1800</v>
      </c>
      <c r="H51" s="1013"/>
      <c r="I51" s="1015"/>
      <c r="J51" s="768">
        <v>431.81</v>
      </c>
      <c r="K51" s="169"/>
      <c r="L51" s="169"/>
      <c r="M51" s="768" t="s">
        <v>204</v>
      </c>
      <c r="N51" s="170"/>
      <c r="O51" s="634"/>
      <c r="P51" s="635"/>
      <c r="Q51" s="634"/>
      <c r="R51" s="634"/>
      <c r="S51" s="634"/>
      <c r="T51" s="634"/>
      <c r="U51" s="634"/>
      <c r="V51" s="634">
        <v>1</v>
      </c>
      <c r="W51" s="636"/>
      <c r="X51" s="769">
        <v>158.25</v>
      </c>
      <c r="Y51" s="200"/>
    </row>
    <row r="52" spans="1:25" s="9" customFormat="1" ht="35.1" customHeight="1">
      <c r="A52" s="1033"/>
      <c r="B52" s="1034"/>
      <c r="C52" s="1017"/>
      <c r="D52" s="1019"/>
      <c r="E52" s="168">
        <v>2</v>
      </c>
      <c r="F52" s="395" t="s">
        <v>830</v>
      </c>
      <c r="G52" s="988"/>
      <c r="H52" s="1020"/>
      <c r="I52" s="1021"/>
      <c r="J52" s="978"/>
      <c r="K52" s="169"/>
      <c r="L52" s="169"/>
      <c r="M52" s="978"/>
      <c r="N52" s="170"/>
      <c r="O52" s="634"/>
      <c r="P52" s="635"/>
      <c r="Q52" s="634"/>
      <c r="R52" s="634"/>
      <c r="S52" s="634"/>
      <c r="T52" s="634"/>
      <c r="U52" s="634">
        <v>1</v>
      </c>
      <c r="V52" s="637"/>
      <c r="W52" s="636"/>
      <c r="X52" s="828"/>
      <c r="Y52" s="200"/>
    </row>
    <row r="53" spans="1:25" s="9" customFormat="1" ht="35.1" customHeight="1">
      <c r="A53" s="1033"/>
      <c r="B53" s="1034"/>
      <c r="C53" s="1017"/>
      <c r="D53" s="1019"/>
      <c r="E53" s="168">
        <v>3</v>
      </c>
      <c r="F53" s="395" t="s">
        <v>829</v>
      </c>
      <c r="G53" s="988"/>
      <c r="H53" s="1020"/>
      <c r="I53" s="1021"/>
      <c r="J53" s="978"/>
      <c r="K53" s="169"/>
      <c r="L53" s="169"/>
      <c r="M53" s="978"/>
      <c r="N53" s="170"/>
      <c r="O53" s="634"/>
      <c r="P53" s="634"/>
      <c r="Q53" s="634">
        <v>1</v>
      </c>
      <c r="R53" s="637"/>
      <c r="S53" s="637"/>
      <c r="T53" s="637"/>
      <c r="U53" s="637"/>
      <c r="V53" s="637"/>
      <c r="W53" s="636"/>
      <c r="X53" s="828"/>
      <c r="Y53" s="169"/>
    </row>
    <row r="54" spans="1:25" s="9" customFormat="1" ht="35.1" customHeight="1">
      <c r="A54" s="1009"/>
      <c r="B54" s="961"/>
      <c r="C54" s="1010"/>
      <c r="D54" s="1012"/>
      <c r="E54" s="168">
        <v>4</v>
      </c>
      <c r="F54" s="395" t="s">
        <v>828</v>
      </c>
      <c r="G54" s="989"/>
      <c r="H54" s="1014"/>
      <c r="I54" s="1016"/>
      <c r="J54" s="979"/>
      <c r="K54" s="169"/>
      <c r="L54" s="169"/>
      <c r="M54" s="979"/>
      <c r="N54" s="170"/>
      <c r="O54" s="634"/>
      <c r="P54" s="635"/>
      <c r="Q54" s="634"/>
      <c r="R54" s="634"/>
      <c r="S54" s="634">
        <v>1</v>
      </c>
      <c r="T54" s="637"/>
      <c r="U54" s="637"/>
      <c r="V54" s="637"/>
      <c r="W54" s="636"/>
      <c r="X54" s="770"/>
      <c r="Y54" s="169"/>
    </row>
    <row r="55" spans="1:25" s="9" customFormat="1" ht="35.1" customHeight="1">
      <c r="A55" s="1008">
        <v>24</v>
      </c>
      <c r="B55" s="960" t="s">
        <v>827</v>
      </c>
      <c r="C55" s="765" t="s">
        <v>785</v>
      </c>
      <c r="D55" s="861" t="s">
        <v>1607</v>
      </c>
      <c r="E55" s="168">
        <v>1</v>
      </c>
      <c r="F55" s="395" t="s">
        <v>826</v>
      </c>
      <c r="G55" s="987" t="s">
        <v>1654</v>
      </c>
      <c r="H55" s="1013"/>
      <c r="I55" s="1015"/>
      <c r="J55" s="768">
        <v>322.17</v>
      </c>
      <c r="K55" s="169"/>
      <c r="L55" s="169"/>
      <c r="M55" s="768" t="s">
        <v>204</v>
      </c>
      <c r="N55" s="170"/>
      <c r="O55" s="634"/>
      <c r="P55" s="635"/>
      <c r="Q55" s="634"/>
      <c r="R55" s="634"/>
      <c r="S55" s="634"/>
      <c r="T55" s="634"/>
      <c r="U55" s="634"/>
      <c r="V55" s="634">
        <v>1</v>
      </c>
      <c r="W55" s="636"/>
      <c r="X55" s="769">
        <v>119.2</v>
      </c>
      <c r="Y55" s="199"/>
    </row>
    <row r="56" spans="1:25" s="9" customFormat="1" ht="35.1" customHeight="1">
      <c r="A56" s="1033"/>
      <c r="B56" s="1034"/>
      <c r="C56" s="1017"/>
      <c r="D56" s="1019"/>
      <c r="E56" s="168">
        <v>2</v>
      </c>
      <c r="F56" s="395" t="s">
        <v>825</v>
      </c>
      <c r="G56" s="988"/>
      <c r="H56" s="1020"/>
      <c r="I56" s="1021"/>
      <c r="J56" s="978"/>
      <c r="K56" s="169"/>
      <c r="L56" s="169"/>
      <c r="M56" s="978"/>
      <c r="N56" s="170"/>
      <c r="O56" s="634"/>
      <c r="P56" s="635"/>
      <c r="Q56" s="634"/>
      <c r="R56" s="634">
        <v>1</v>
      </c>
      <c r="S56" s="637"/>
      <c r="T56" s="637"/>
      <c r="U56" s="637"/>
      <c r="V56" s="637"/>
      <c r="W56" s="636"/>
      <c r="X56" s="828"/>
      <c r="Y56" s="200"/>
    </row>
    <row r="57" spans="1:25" s="9" customFormat="1" ht="35.1" customHeight="1">
      <c r="A57" s="1009"/>
      <c r="B57" s="961"/>
      <c r="C57" s="1010"/>
      <c r="D57" s="1012"/>
      <c r="E57" s="168">
        <v>3</v>
      </c>
      <c r="F57" s="395" t="s">
        <v>824</v>
      </c>
      <c r="G57" s="989"/>
      <c r="H57" s="1014"/>
      <c r="I57" s="1016"/>
      <c r="J57" s="979"/>
      <c r="K57" s="169"/>
      <c r="L57" s="169"/>
      <c r="M57" s="979"/>
      <c r="N57" s="170"/>
      <c r="O57" s="634"/>
      <c r="P57" s="635"/>
      <c r="Q57" s="634"/>
      <c r="R57" s="634"/>
      <c r="S57" s="634"/>
      <c r="T57" s="634"/>
      <c r="U57" s="634">
        <v>1</v>
      </c>
      <c r="V57" s="637"/>
      <c r="W57" s="636"/>
      <c r="X57" s="770"/>
      <c r="Y57" s="199"/>
    </row>
    <row r="58" spans="1:25" s="9" customFormat="1" ht="35.1" customHeight="1">
      <c r="A58" s="1008">
        <v>25</v>
      </c>
      <c r="B58" s="960" t="s">
        <v>823</v>
      </c>
      <c r="C58" s="765" t="s">
        <v>785</v>
      </c>
      <c r="D58" s="861" t="s">
        <v>1608</v>
      </c>
      <c r="E58" s="168">
        <v>1</v>
      </c>
      <c r="F58" s="395" t="s">
        <v>822</v>
      </c>
      <c r="G58" s="1035" t="s">
        <v>1801</v>
      </c>
      <c r="H58" s="1038"/>
      <c r="I58" s="1015"/>
      <c r="J58" s="768">
        <v>212.61</v>
      </c>
      <c r="K58" s="169"/>
      <c r="L58" s="169"/>
      <c r="M58" s="768" t="s">
        <v>204</v>
      </c>
      <c r="N58" s="170"/>
      <c r="O58" s="634"/>
      <c r="P58" s="635">
        <v>1</v>
      </c>
      <c r="Q58" s="637"/>
      <c r="R58" s="637"/>
      <c r="S58" s="637"/>
      <c r="T58" s="637"/>
      <c r="U58" s="637"/>
      <c r="V58" s="637"/>
      <c r="W58" s="636"/>
      <c r="X58" s="769">
        <v>73.33</v>
      </c>
      <c r="Y58" s="169"/>
    </row>
    <row r="59" spans="1:25" s="9" customFormat="1" ht="35.1" customHeight="1">
      <c r="A59" s="1009"/>
      <c r="B59" s="961"/>
      <c r="C59" s="1010"/>
      <c r="D59" s="1012"/>
      <c r="E59" s="168">
        <v>2</v>
      </c>
      <c r="F59" s="395" t="s">
        <v>821</v>
      </c>
      <c r="G59" s="1037"/>
      <c r="H59" s="1039"/>
      <c r="I59" s="1016"/>
      <c r="J59" s="979"/>
      <c r="K59" s="169"/>
      <c r="L59" s="169"/>
      <c r="M59" s="979"/>
      <c r="N59" s="170"/>
      <c r="O59" s="634"/>
      <c r="P59" s="635"/>
      <c r="Q59" s="634"/>
      <c r="R59" s="634"/>
      <c r="S59" s="634"/>
      <c r="T59" s="634"/>
      <c r="U59" s="634"/>
      <c r="V59" s="634">
        <v>1</v>
      </c>
      <c r="W59" s="636"/>
      <c r="X59" s="770"/>
      <c r="Y59" s="200"/>
    </row>
    <row r="60" spans="1:25" s="9" customFormat="1" ht="35.1" customHeight="1">
      <c r="A60" s="1008">
        <v>26</v>
      </c>
      <c r="B60" s="960" t="s">
        <v>820</v>
      </c>
      <c r="C60" s="765" t="s">
        <v>785</v>
      </c>
      <c r="D60" s="861" t="s">
        <v>1609</v>
      </c>
      <c r="E60" s="168">
        <v>1</v>
      </c>
      <c r="F60" s="395" t="s">
        <v>819</v>
      </c>
      <c r="G60" s="987" t="s">
        <v>1802</v>
      </c>
      <c r="H60" s="1013"/>
      <c r="I60" s="1015"/>
      <c r="J60" s="768">
        <v>432.38</v>
      </c>
      <c r="K60" s="169"/>
      <c r="L60" s="169"/>
      <c r="M60" s="768" t="s">
        <v>204</v>
      </c>
      <c r="N60" s="170">
        <v>1</v>
      </c>
      <c r="O60" s="634"/>
      <c r="P60" s="635">
        <v>1</v>
      </c>
      <c r="Q60" s="637"/>
      <c r="R60" s="637"/>
      <c r="S60" s="637"/>
      <c r="T60" s="637"/>
      <c r="U60" s="637"/>
      <c r="V60" s="637"/>
      <c r="W60" s="636"/>
      <c r="X60" s="769">
        <v>36.96</v>
      </c>
      <c r="Y60" s="584" t="s">
        <v>2469</v>
      </c>
    </row>
    <row r="61" spans="1:25" s="9" customFormat="1" ht="35.1" customHeight="1">
      <c r="A61" s="1033"/>
      <c r="B61" s="1034"/>
      <c r="C61" s="1017"/>
      <c r="D61" s="1019"/>
      <c r="E61" s="168">
        <v>2</v>
      </c>
      <c r="F61" s="395" t="s">
        <v>818</v>
      </c>
      <c r="G61" s="988"/>
      <c r="H61" s="1020"/>
      <c r="I61" s="1021"/>
      <c r="J61" s="978"/>
      <c r="K61" s="169"/>
      <c r="L61" s="169"/>
      <c r="M61" s="978"/>
      <c r="N61" s="170"/>
      <c r="O61" s="634"/>
      <c r="P61" s="635"/>
      <c r="Q61" s="634"/>
      <c r="R61" s="634"/>
      <c r="S61" s="634">
        <v>1</v>
      </c>
      <c r="T61" s="637"/>
      <c r="U61" s="637"/>
      <c r="V61" s="637"/>
      <c r="W61" s="636"/>
      <c r="X61" s="828"/>
      <c r="Y61" s="584" t="s">
        <v>2470</v>
      </c>
    </row>
    <row r="62" spans="1:25" s="9" customFormat="1" ht="35.1" customHeight="1">
      <c r="A62" s="1033"/>
      <c r="B62" s="1034"/>
      <c r="C62" s="1017"/>
      <c r="D62" s="1019"/>
      <c r="E62" s="168">
        <v>3</v>
      </c>
      <c r="F62" s="395" t="s">
        <v>817</v>
      </c>
      <c r="G62" s="988"/>
      <c r="H62" s="1020"/>
      <c r="I62" s="1021"/>
      <c r="J62" s="978"/>
      <c r="K62" s="169"/>
      <c r="L62" s="169"/>
      <c r="M62" s="978"/>
      <c r="N62" s="170">
        <v>1</v>
      </c>
      <c r="O62" s="637"/>
      <c r="P62" s="638"/>
      <c r="Q62" s="637"/>
      <c r="R62" s="637"/>
      <c r="S62" s="637"/>
      <c r="T62" s="637"/>
      <c r="U62" s="637"/>
      <c r="V62" s="637"/>
      <c r="W62" s="636"/>
      <c r="X62" s="828"/>
      <c r="Y62" s="585" t="s">
        <v>2471</v>
      </c>
    </row>
    <row r="63" spans="1:25" s="9" customFormat="1" ht="35.1" customHeight="1">
      <c r="A63" s="1009"/>
      <c r="B63" s="961"/>
      <c r="C63" s="1010"/>
      <c r="D63" s="1012"/>
      <c r="E63" s="168">
        <v>4</v>
      </c>
      <c r="F63" s="395" t="s">
        <v>816</v>
      </c>
      <c r="G63" s="989"/>
      <c r="H63" s="1014"/>
      <c r="I63" s="1016"/>
      <c r="J63" s="979"/>
      <c r="K63" s="169"/>
      <c r="L63" s="169"/>
      <c r="M63" s="979"/>
      <c r="N63" s="170">
        <v>1</v>
      </c>
      <c r="O63" s="634"/>
      <c r="P63" s="635">
        <v>1</v>
      </c>
      <c r="Q63" s="637"/>
      <c r="R63" s="637"/>
      <c r="S63" s="637"/>
      <c r="T63" s="637"/>
      <c r="U63" s="637"/>
      <c r="V63" s="637"/>
      <c r="W63" s="636"/>
      <c r="X63" s="770"/>
      <c r="Y63" s="169"/>
    </row>
    <row r="64" spans="1:25" s="9" customFormat="1" ht="35.1" customHeight="1">
      <c r="A64" s="1008">
        <v>27</v>
      </c>
      <c r="B64" s="960" t="s">
        <v>815</v>
      </c>
      <c r="C64" s="765" t="s">
        <v>785</v>
      </c>
      <c r="D64" s="861" t="s">
        <v>1610</v>
      </c>
      <c r="E64" s="168">
        <v>1</v>
      </c>
      <c r="F64" s="395" t="s">
        <v>814</v>
      </c>
      <c r="G64" s="987" t="s">
        <v>1802</v>
      </c>
      <c r="H64" s="1013"/>
      <c r="I64" s="1015"/>
      <c r="J64" s="768">
        <v>426.65</v>
      </c>
      <c r="K64" s="169"/>
      <c r="L64" s="169"/>
      <c r="M64" s="768" t="s">
        <v>204</v>
      </c>
      <c r="N64" s="170"/>
      <c r="O64" s="634"/>
      <c r="P64" s="635">
        <v>1</v>
      </c>
      <c r="Q64" s="637"/>
      <c r="R64" s="637"/>
      <c r="S64" s="637"/>
      <c r="T64" s="637"/>
      <c r="U64" s="637"/>
      <c r="V64" s="637"/>
      <c r="W64" s="636"/>
      <c r="X64" s="769">
        <v>41.12</v>
      </c>
      <c r="Y64" s="169"/>
    </row>
    <row r="65" spans="1:25" s="9" customFormat="1" ht="35.1" customHeight="1">
      <c r="A65" s="1033"/>
      <c r="B65" s="1034"/>
      <c r="C65" s="1017"/>
      <c r="D65" s="1019"/>
      <c r="E65" s="168">
        <v>2</v>
      </c>
      <c r="F65" s="395" t="s">
        <v>813</v>
      </c>
      <c r="G65" s="988"/>
      <c r="H65" s="1020"/>
      <c r="I65" s="1021"/>
      <c r="J65" s="978"/>
      <c r="K65" s="169"/>
      <c r="L65" s="169"/>
      <c r="M65" s="978"/>
      <c r="N65" s="170">
        <v>1</v>
      </c>
      <c r="O65" s="637"/>
      <c r="P65" s="638"/>
      <c r="Q65" s="637"/>
      <c r="R65" s="637"/>
      <c r="S65" s="637"/>
      <c r="T65" s="637"/>
      <c r="U65" s="637"/>
      <c r="V65" s="637"/>
      <c r="W65" s="636"/>
      <c r="X65" s="828"/>
      <c r="Y65" s="169"/>
    </row>
    <row r="66" spans="1:25" s="9" customFormat="1" ht="35.1" customHeight="1">
      <c r="A66" s="1033"/>
      <c r="B66" s="1034"/>
      <c r="C66" s="1017"/>
      <c r="D66" s="1019"/>
      <c r="E66" s="168">
        <v>3</v>
      </c>
      <c r="F66" s="395" t="s">
        <v>812</v>
      </c>
      <c r="G66" s="988"/>
      <c r="H66" s="1020"/>
      <c r="I66" s="1021"/>
      <c r="J66" s="978"/>
      <c r="K66" s="169"/>
      <c r="L66" s="169"/>
      <c r="M66" s="978"/>
      <c r="N66" s="170"/>
      <c r="O66" s="634"/>
      <c r="P66" s="635"/>
      <c r="Q66" s="634"/>
      <c r="R66" s="634"/>
      <c r="S66" s="634"/>
      <c r="T66" s="634">
        <v>1</v>
      </c>
      <c r="U66" s="637"/>
      <c r="V66" s="637"/>
      <c r="W66" s="636"/>
      <c r="X66" s="828"/>
      <c r="Y66" s="200"/>
    </row>
    <row r="67" spans="1:25" s="9" customFormat="1" ht="35.1" customHeight="1">
      <c r="A67" s="1009"/>
      <c r="B67" s="961"/>
      <c r="C67" s="1010"/>
      <c r="D67" s="1012"/>
      <c r="E67" s="168">
        <v>4</v>
      </c>
      <c r="F67" s="395" t="s">
        <v>811</v>
      </c>
      <c r="G67" s="989"/>
      <c r="H67" s="1014"/>
      <c r="I67" s="1016"/>
      <c r="J67" s="979"/>
      <c r="K67" s="169"/>
      <c r="L67" s="169"/>
      <c r="M67" s="979"/>
      <c r="N67" s="170">
        <v>1</v>
      </c>
      <c r="O67" s="637"/>
      <c r="P67" s="638"/>
      <c r="Q67" s="637"/>
      <c r="R67" s="637"/>
      <c r="S67" s="637"/>
      <c r="T67" s="637"/>
      <c r="U67" s="637"/>
      <c r="V67" s="637"/>
      <c r="W67" s="636"/>
      <c r="X67" s="770"/>
      <c r="Y67" s="169"/>
    </row>
    <row r="68" spans="1:25" s="9" customFormat="1" ht="35.1" customHeight="1">
      <c r="A68" s="298">
        <v>28</v>
      </c>
      <c r="B68" s="359" t="s">
        <v>2391</v>
      </c>
      <c r="C68" s="765" t="s">
        <v>785</v>
      </c>
      <c r="D68" s="861" t="s">
        <v>1611</v>
      </c>
      <c r="E68" s="168">
        <v>1</v>
      </c>
      <c r="F68" s="395" t="s">
        <v>810</v>
      </c>
      <c r="G68" s="580" t="s">
        <v>1744</v>
      </c>
      <c r="H68" s="1013"/>
      <c r="I68" s="1015"/>
      <c r="J68" s="768">
        <v>321.70999999999998</v>
      </c>
      <c r="K68" s="169"/>
      <c r="L68" s="169"/>
      <c r="M68" s="768" t="s">
        <v>204</v>
      </c>
      <c r="N68" s="170"/>
      <c r="O68" s="634"/>
      <c r="P68" s="635">
        <v>1</v>
      </c>
      <c r="Q68" s="637"/>
      <c r="R68" s="637"/>
      <c r="S68" s="637"/>
      <c r="T68" s="637"/>
      <c r="U68" s="637"/>
      <c r="V68" s="637"/>
      <c r="W68" s="636"/>
      <c r="X68" s="769"/>
      <c r="Y68" s="169"/>
    </row>
    <row r="69" spans="1:25" s="9" customFormat="1" ht="35.1" customHeight="1">
      <c r="A69" s="298">
        <v>29</v>
      </c>
      <c r="B69" s="359" t="s">
        <v>2392</v>
      </c>
      <c r="C69" s="1017"/>
      <c r="D69" s="1019"/>
      <c r="E69" s="168">
        <v>1</v>
      </c>
      <c r="F69" s="395" t="s">
        <v>809</v>
      </c>
      <c r="G69" s="580" t="s">
        <v>1744</v>
      </c>
      <c r="H69" s="1020"/>
      <c r="I69" s="1021"/>
      <c r="J69" s="978"/>
      <c r="K69" s="169"/>
      <c r="L69" s="169"/>
      <c r="M69" s="978"/>
      <c r="N69" s="170"/>
      <c r="O69" s="637"/>
      <c r="P69" s="638"/>
      <c r="Q69" s="637"/>
      <c r="R69" s="637"/>
      <c r="S69" s="637"/>
      <c r="T69" s="637"/>
      <c r="U69" s="637"/>
      <c r="V69" s="637"/>
      <c r="W69" s="636"/>
      <c r="X69" s="828"/>
      <c r="Y69" s="169"/>
    </row>
    <row r="70" spans="1:25" s="9" customFormat="1" ht="35.1" customHeight="1">
      <c r="A70" s="298">
        <v>30</v>
      </c>
      <c r="B70" s="359" t="s">
        <v>2393</v>
      </c>
      <c r="C70" s="1010"/>
      <c r="D70" s="1012"/>
      <c r="E70" s="168">
        <v>1</v>
      </c>
      <c r="F70" s="395" t="s">
        <v>808</v>
      </c>
      <c r="G70" s="581" t="s">
        <v>2390</v>
      </c>
      <c r="H70" s="1014"/>
      <c r="I70" s="1016"/>
      <c r="J70" s="979"/>
      <c r="K70" s="169"/>
      <c r="L70" s="169"/>
      <c r="M70" s="979"/>
      <c r="N70" s="170">
        <v>1</v>
      </c>
      <c r="O70" s="637"/>
      <c r="P70" s="638"/>
      <c r="Q70" s="637"/>
      <c r="R70" s="637"/>
      <c r="S70" s="637"/>
      <c r="T70" s="637"/>
      <c r="U70" s="637"/>
      <c r="V70" s="637"/>
      <c r="W70" s="636"/>
      <c r="X70" s="770"/>
      <c r="Y70" s="169"/>
    </row>
    <row r="71" spans="1:25" s="9" customFormat="1" ht="35.1" customHeight="1">
      <c r="A71" s="298">
        <v>31</v>
      </c>
      <c r="B71" s="357" t="s">
        <v>807</v>
      </c>
      <c r="C71" s="356" t="s">
        <v>785</v>
      </c>
      <c r="D71" s="95" t="s">
        <v>1612</v>
      </c>
      <c r="E71" s="168">
        <v>1</v>
      </c>
      <c r="F71" s="395" t="s">
        <v>637</v>
      </c>
      <c r="G71" s="495" t="s">
        <v>1655</v>
      </c>
      <c r="H71" s="71"/>
      <c r="I71" s="171"/>
      <c r="J71" s="166">
        <v>107.99</v>
      </c>
      <c r="K71" s="169"/>
      <c r="L71" s="169"/>
      <c r="M71" s="166" t="s">
        <v>204</v>
      </c>
      <c r="N71" s="170"/>
      <c r="O71" s="639"/>
      <c r="P71" s="640"/>
      <c r="Q71" s="639"/>
      <c r="R71" s="639"/>
      <c r="S71" s="641">
        <v>1</v>
      </c>
      <c r="T71" s="637"/>
      <c r="U71" s="637"/>
      <c r="V71" s="637"/>
      <c r="W71" s="636"/>
      <c r="X71" s="612">
        <v>32.299999999999997</v>
      </c>
      <c r="Y71" s="200"/>
    </row>
    <row r="72" spans="1:25" s="9" customFormat="1" ht="35.1" customHeight="1">
      <c r="A72" s="298">
        <v>32</v>
      </c>
      <c r="B72" s="359" t="s">
        <v>2394</v>
      </c>
      <c r="C72" s="765" t="s">
        <v>785</v>
      </c>
      <c r="D72" s="861" t="s">
        <v>1612</v>
      </c>
      <c r="E72" s="168">
        <v>1</v>
      </c>
      <c r="F72" s="395" t="s">
        <v>806</v>
      </c>
      <c r="G72" s="495" t="s">
        <v>1744</v>
      </c>
      <c r="H72" s="1040"/>
      <c r="I72" s="1015"/>
      <c r="J72" s="768">
        <v>975.54</v>
      </c>
      <c r="K72" s="169"/>
      <c r="L72" s="169"/>
      <c r="M72" s="768" t="s">
        <v>204</v>
      </c>
      <c r="N72" s="170"/>
      <c r="O72" s="637"/>
      <c r="P72" s="638"/>
      <c r="Q72" s="637"/>
      <c r="R72" s="637"/>
      <c r="S72" s="637"/>
      <c r="T72" s="637"/>
      <c r="U72" s="637"/>
      <c r="V72" s="637"/>
      <c r="W72" s="636"/>
      <c r="X72" s="769"/>
      <c r="Y72" s="169"/>
    </row>
    <row r="73" spans="1:25" s="9" customFormat="1" ht="35.1" customHeight="1">
      <c r="A73" s="298">
        <v>33</v>
      </c>
      <c r="B73" s="359" t="s">
        <v>2395</v>
      </c>
      <c r="C73" s="1017"/>
      <c r="D73" s="1019"/>
      <c r="E73" s="168">
        <v>1</v>
      </c>
      <c r="F73" s="395" t="s">
        <v>805</v>
      </c>
      <c r="G73" s="495" t="s">
        <v>1744</v>
      </c>
      <c r="H73" s="1041"/>
      <c r="I73" s="1021"/>
      <c r="J73" s="978"/>
      <c r="K73" s="169"/>
      <c r="L73" s="169"/>
      <c r="M73" s="978"/>
      <c r="N73" s="170"/>
      <c r="O73" s="637"/>
      <c r="P73" s="638"/>
      <c r="Q73" s="637"/>
      <c r="R73" s="637"/>
      <c r="S73" s="637"/>
      <c r="T73" s="637"/>
      <c r="U73" s="637"/>
      <c r="V73" s="637"/>
      <c r="W73" s="636"/>
      <c r="X73" s="828"/>
      <c r="Y73" s="169"/>
    </row>
    <row r="74" spans="1:25" s="9" customFormat="1" ht="35.1" customHeight="1">
      <c r="A74" s="298">
        <v>34</v>
      </c>
      <c r="B74" s="359" t="s">
        <v>2396</v>
      </c>
      <c r="C74" s="1017"/>
      <c r="D74" s="1019"/>
      <c r="E74" s="168">
        <v>1</v>
      </c>
      <c r="F74" s="395" t="s">
        <v>804</v>
      </c>
      <c r="G74" s="495" t="s">
        <v>1744</v>
      </c>
      <c r="H74" s="1041"/>
      <c r="I74" s="1021"/>
      <c r="J74" s="978"/>
      <c r="K74" s="169"/>
      <c r="L74" s="169"/>
      <c r="M74" s="978"/>
      <c r="N74" s="170"/>
      <c r="O74" s="637"/>
      <c r="P74" s="638"/>
      <c r="Q74" s="637"/>
      <c r="R74" s="637"/>
      <c r="S74" s="637"/>
      <c r="T74" s="637"/>
      <c r="U74" s="637"/>
      <c r="V74" s="637"/>
      <c r="W74" s="636"/>
      <c r="X74" s="828"/>
      <c r="Y74" s="169"/>
    </row>
    <row r="75" spans="1:25" s="9" customFormat="1" ht="35.1" customHeight="1">
      <c r="A75" s="298">
        <v>35</v>
      </c>
      <c r="B75" s="359" t="s">
        <v>2397</v>
      </c>
      <c r="C75" s="1017"/>
      <c r="D75" s="1019"/>
      <c r="E75" s="168">
        <v>1</v>
      </c>
      <c r="F75" s="395" t="s">
        <v>803</v>
      </c>
      <c r="G75" s="495" t="s">
        <v>1744</v>
      </c>
      <c r="H75" s="1041"/>
      <c r="I75" s="1021"/>
      <c r="J75" s="978"/>
      <c r="K75" s="169"/>
      <c r="L75" s="169"/>
      <c r="M75" s="978"/>
      <c r="N75" s="170"/>
      <c r="O75" s="637"/>
      <c r="P75" s="638"/>
      <c r="Q75" s="637"/>
      <c r="R75" s="637"/>
      <c r="S75" s="637"/>
      <c r="T75" s="637"/>
      <c r="U75" s="637"/>
      <c r="V75" s="637"/>
      <c r="W75" s="636"/>
      <c r="X75" s="828"/>
      <c r="Y75" s="169"/>
    </row>
    <row r="76" spans="1:25" s="9" customFormat="1" ht="35.1" customHeight="1">
      <c r="A76" s="298">
        <v>36</v>
      </c>
      <c r="B76" s="359" t="s">
        <v>2398</v>
      </c>
      <c r="C76" s="1017"/>
      <c r="D76" s="1019"/>
      <c r="E76" s="168">
        <v>1</v>
      </c>
      <c r="F76" s="395" t="s">
        <v>802</v>
      </c>
      <c r="G76" s="495" t="s">
        <v>2403</v>
      </c>
      <c r="H76" s="1041"/>
      <c r="I76" s="1021"/>
      <c r="J76" s="978"/>
      <c r="K76" s="169"/>
      <c r="L76" s="169"/>
      <c r="M76" s="978"/>
      <c r="N76" s="170">
        <v>1</v>
      </c>
      <c r="O76" s="637"/>
      <c r="P76" s="635"/>
      <c r="Q76" s="634">
        <v>1</v>
      </c>
      <c r="R76" s="637"/>
      <c r="S76" s="637"/>
      <c r="T76" s="637"/>
      <c r="U76" s="637"/>
      <c r="V76" s="637"/>
      <c r="W76" s="636"/>
      <c r="X76" s="828"/>
      <c r="Y76" s="169"/>
    </row>
    <row r="77" spans="1:25" s="9" customFormat="1" ht="35.1" customHeight="1">
      <c r="A77" s="298">
        <v>37</v>
      </c>
      <c r="B77" s="359" t="s">
        <v>2399</v>
      </c>
      <c r="C77" s="1017"/>
      <c r="D77" s="1019"/>
      <c r="E77" s="168">
        <v>1</v>
      </c>
      <c r="F77" s="395" t="s">
        <v>801</v>
      </c>
      <c r="G77" s="495" t="s">
        <v>1744</v>
      </c>
      <c r="H77" s="1041"/>
      <c r="I77" s="1021"/>
      <c r="J77" s="978"/>
      <c r="K77" s="169"/>
      <c r="L77" s="169"/>
      <c r="M77" s="978"/>
      <c r="N77" s="170"/>
      <c r="O77" s="637"/>
      <c r="P77" s="638"/>
      <c r="Q77" s="637"/>
      <c r="R77" s="637"/>
      <c r="S77" s="637"/>
      <c r="T77" s="637"/>
      <c r="U77" s="637"/>
      <c r="V77" s="637"/>
      <c r="W77" s="636"/>
      <c r="X77" s="828"/>
      <c r="Y77" s="169"/>
    </row>
    <row r="78" spans="1:25" s="9" customFormat="1" ht="35.1" customHeight="1">
      <c r="A78" s="298">
        <v>38</v>
      </c>
      <c r="B78" s="359" t="s">
        <v>2400</v>
      </c>
      <c r="C78" s="1017"/>
      <c r="D78" s="1019"/>
      <c r="E78" s="168">
        <v>1</v>
      </c>
      <c r="F78" s="395" t="s">
        <v>800</v>
      </c>
      <c r="G78" s="565" t="s">
        <v>1744</v>
      </c>
      <c r="H78" s="1041"/>
      <c r="I78" s="1021"/>
      <c r="J78" s="978"/>
      <c r="K78" s="169"/>
      <c r="L78" s="169"/>
      <c r="M78" s="978"/>
      <c r="N78" s="170"/>
      <c r="O78" s="637"/>
      <c r="P78" s="638"/>
      <c r="Q78" s="637"/>
      <c r="R78" s="637"/>
      <c r="S78" s="637"/>
      <c r="T78" s="637"/>
      <c r="U78" s="637"/>
      <c r="V78" s="637"/>
      <c r="W78" s="636"/>
      <c r="X78" s="828"/>
      <c r="Y78" s="169"/>
    </row>
    <row r="79" spans="1:25" s="9" customFormat="1" ht="35.1" customHeight="1">
      <c r="A79" s="298">
        <v>39</v>
      </c>
      <c r="B79" s="359" t="s">
        <v>2401</v>
      </c>
      <c r="C79" s="1017"/>
      <c r="D79" s="1019"/>
      <c r="E79" s="168">
        <v>1</v>
      </c>
      <c r="F79" s="395" t="s">
        <v>799</v>
      </c>
      <c r="G79" s="565" t="s">
        <v>1744</v>
      </c>
      <c r="H79" s="1041"/>
      <c r="I79" s="1021"/>
      <c r="J79" s="978"/>
      <c r="K79" s="169"/>
      <c r="L79" s="169"/>
      <c r="M79" s="978"/>
      <c r="N79" s="170"/>
      <c r="O79" s="637"/>
      <c r="P79" s="638"/>
      <c r="Q79" s="637"/>
      <c r="R79" s="637"/>
      <c r="S79" s="637"/>
      <c r="T79" s="637"/>
      <c r="U79" s="637"/>
      <c r="V79" s="637"/>
      <c r="W79" s="636"/>
      <c r="X79" s="828"/>
      <c r="Y79" s="169"/>
    </row>
    <row r="80" spans="1:25" s="9" customFormat="1" ht="35.1" customHeight="1">
      <c r="A80" s="298">
        <v>40</v>
      </c>
      <c r="B80" s="359" t="s">
        <v>2402</v>
      </c>
      <c r="C80" s="1010"/>
      <c r="D80" s="1012"/>
      <c r="E80" s="168">
        <v>1</v>
      </c>
      <c r="F80" s="395" t="s">
        <v>798</v>
      </c>
      <c r="G80" s="565" t="s">
        <v>1744</v>
      </c>
      <c r="H80" s="1042"/>
      <c r="I80" s="1016"/>
      <c r="J80" s="979"/>
      <c r="K80" s="169"/>
      <c r="L80" s="169"/>
      <c r="M80" s="979"/>
      <c r="N80" s="170"/>
      <c r="O80" s="637"/>
      <c r="P80" s="638"/>
      <c r="Q80" s="637"/>
      <c r="R80" s="637"/>
      <c r="S80" s="637"/>
      <c r="T80" s="637"/>
      <c r="U80" s="637"/>
      <c r="V80" s="637"/>
      <c r="W80" s="636"/>
      <c r="X80" s="770"/>
      <c r="Y80" s="169"/>
    </row>
    <row r="81" spans="1:25" s="9" customFormat="1" ht="35.1" customHeight="1">
      <c r="A81" s="1008">
        <v>41</v>
      </c>
      <c r="B81" s="960" t="s">
        <v>797</v>
      </c>
      <c r="C81" s="765" t="s">
        <v>785</v>
      </c>
      <c r="D81" s="861" t="s">
        <v>1613</v>
      </c>
      <c r="E81" s="168">
        <v>1</v>
      </c>
      <c r="F81" s="395" t="s">
        <v>796</v>
      </c>
      <c r="G81" s="1035" t="s">
        <v>1792</v>
      </c>
      <c r="H81" s="1013"/>
      <c r="I81" s="1015"/>
      <c r="J81" s="768">
        <v>427.74</v>
      </c>
      <c r="K81" s="169"/>
      <c r="L81" s="169"/>
      <c r="M81" s="768" t="s">
        <v>204</v>
      </c>
      <c r="N81" s="170"/>
      <c r="O81" s="634"/>
      <c r="P81" s="635"/>
      <c r="Q81" s="634"/>
      <c r="R81" s="634"/>
      <c r="S81" s="634">
        <v>1</v>
      </c>
      <c r="T81" s="637"/>
      <c r="U81" s="637"/>
      <c r="V81" s="637"/>
      <c r="W81" s="636"/>
      <c r="X81" s="769">
        <v>190.87</v>
      </c>
      <c r="Y81" s="169"/>
    </row>
    <row r="82" spans="1:25" s="9" customFormat="1" ht="35.1" customHeight="1">
      <c r="A82" s="1033"/>
      <c r="B82" s="1034"/>
      <c r="C82" s="1017"/>
      <c r="D82" s="1019"/>
      <c r="E82" s="168">
        <v>2</v>
      </c>
      <c r="F82" s="395" t="s">
        <v>795</v>
      </c>
      <c r="G82" s="1036"/>
      <c r="H82" s="1020"/>
      <c r="I82" s="1021"/>
      <c r="J82" s="978"/>
      <c r="K82" s="169"/>
      <c r="L82" s="169"/>
      <c r="M82" s="978"/>
      <c r="N82" s="170"/>
      <c r="O82" s="634"/>
      <c r="P82" s="635"/>
      <c r="Q82" s="634"/>
      <c r="R82" s="634"/>
      <c r="S82" s="634"/>
      <c r="T82" s="634"/>
      <c r="U82" s="634"/>
      <c r="V82" s="634">
        <v>1</v>
      </c>
      <c r="W82" s="636"/>
      <c r="X82" s="828"/>
      <c r="Y82" s="199"/>
    </row>
    <row r="83" spans="1:25" s="9" customFormat="1" ht="35.1" customHeight="1">
      <c r="A83" s="1033"/>
      <c r="B83" s="1034"/>
      <c r="C83" s="1017"/>
      <c r="D83" s="1019"/>
      <c r="E83" s="168">
        <v>3</v>
      </c>
      <c r="F83" s="395" t="s">
        <v>794</v>
      </c>
      <c r="G83" s="1036"/>
      <c r="H83" s="1020"/>
      <c r="I83" s="1021"/>
      <c r="J83" s="978"/>
      <c r="K83" s="169"/>
      <c r="L83" s="169"/>
      <c r="M83" s="978"/>
      <c r="N83" s="170"/>
      <c r="O83" s="634"/>
      <c r="P83" s="635"/>
      <c r="Q83" s="634"/>
      <c r="R83" s="634"/>
      <c r="S83" s="634"/>
      <c r="T83" s="634"/>
      <c r="U83" s="634"/>
      <c r="V83" s="634">
        <v>1</v>
      </c>
      <c r="W83" s="636"/>
      <c r="X83" s="828"/>
      <c r="Y83" s="169"/>
    </row>
    <row r="84" spans="1:25" s="9" customFormat="1" ht="35.1" customHeight="1">
      <c r="A84" s="1009"/>
      <c r="B84" s="961"/>
      <c r="C84" s="1010"/>
      <c r="D84" s="1012"/>
      <c r="E84" s="168">
        <v>4</v>
      </c>
      <c r="F84" s="395" t="s">
        <v>793</v>
      </c>
      <c r="G84" s="1037"/>
      <c r="H84" s="1014"/>
      <c r="I84" s="1016"/>
      <c r="J84" s="979"/>
      <c r="K84" s="169"/>
      <c r="L84" s="169"/>
      <c r="M84" s="979"/>
      <c r="N84" s="170"/>
      <c r="O84" s="634"/>
      <c r="P84" s="635"/>
      <c r="Q84" s="634"/>
      <c r="R84" s="634"/>
      <c r="S84" s="634">
        <v>1</v>
      </c>
      <c r="T84" s="637"/>
      <c r="U84" s="637"/>
      <c r="V84" s="637"/>
      <c r="W84" s="636"/>
      <c r="X84" s="770"/>
      <c r="Y84" s="199"/>
    </row>
    <row r="85" spans="1:25" s="9" customFormat="1" ht="35.1" customHeight="1">
      <c r="A85" s="1008">
        <v>42</v>
      </c>
      <c r="B85" s="960" t="s">
        <v>792</v>
      </c>
      <c r="C85" s="765" t="s">
        <v>785</v>
      </c>
      <c r="D85" s="861" t="s">
        <v>1614</v>
      </c>
      <c r="E85" s="168">
        <v>1</v>
      </c>
      <c r="F85" s="395" t="s">
        <v>791</v>
      </c>
      <c r="G85" s="1035" t="s">
        <v>1744</v>
      </c>
      <c r="H85" s="1013"/>
      <c r="I85" s="1015"/>
      <c r="J85" s="768">
        <v>542.42999999999995</v>
      </c>
      <c r="K85" s="169"/>
      <c r="L85" s="169"/>
      <c r="M85" s="768" t="s">
        <v>204</v>
      </c>
      <c r="N85" s="170"/>
      <c r="O85" s="631"/>
      <c r="P85" s="631"/>
      <c r="Q85" s="631"/>
      <c r="R85" s="631"/>
      <c r="S85" s="631"/>
      <c r="T85" s="631"/>
      <c r="U85" s="631"/>
      <c r="V85" s="631"/>
      <c r="W85" s="631"/>
      <c r="X85" s="769"/>
      <c r="Y85" s="169"/>
    </row>
    <row r="86" spans="1:25" s="9" customFormat="1" ht="35.1" customHeight="1">
      <c r="A86" s="1033"/>
      <c r="B86" s="1034"/>
      <c r="C86" s="1017"/>
      <c r="D86" s="1019"/>
      <c r="E86" s="168">
        <v>2</v>
      </c>
      <c r="F86" s="395" t="s">
        <v>790</v>
      </c>
      <c r="G86" s="1036"/>
      <c r="H86" s="1020"/>
      <c r="I86" s="1021"/>
      <c r="J86" s="978"/>
      <c r="K86" s="169"/>
      <c r="L86" s="169"/>
      <c r="M86" s="978"/>
      <c r="N86" s="170"/>
      <c r="O86" s="631"/>
      <c r="P86" s="631"/>
      <c r="Q86" s="631"/>
      <c r="R86" s="631"/>
      <c r="S86" s="631"/>
      <c r="T86" s="631"/>
      <c r="U86" s="631"/>
      <c r="V86" s="631"/>
      <c r="W86" s="631"/>
      <c r="X86" s="828"/>
      <c r="Y86" s="169"/>
    </row>
    <row r="87" spans="1:25" s="9" customFormat="1" ht="35.1" customHeight="1">
      <c r="A87" s="1033"/>
      <c r="B87" s="1034"/>
      <c r="C87" s="1017"/>
      <c r="D87" s="1019"/>
      <c r="E87" s="168">
        <v>3</v>
      </c>
      <c r="F87" s="395" t="s">
        <v>789</v>
      </c>
      <c r="G87" s="1036"/>
      <c r="H87" s="1020"/>
      <c r="I87" s="1021"/>
      <c r="J87" s="978"/>
      <c r="K87" s="169"/>
      <c r="L87" s="169"/>
      <c r="M87" s="978"/>
      <c r="N87" s="170"/>
      <c r="O87" s="631"/>
      <c r="P87" s="631"/>
      <c r="Q87" s="631"/>
      <c r="R87" s="631"/>
      <c r="S87" s="631"/>
      <c r="T87" s="631"/>
      <c r="U87" s="631"/>
      <c r="V87" s="631"/>
      <c r="W87" s="631"/>
      <c r="X87" s="828"/>
      <c r="Y87" s="169"/>
    </row>
    <row r="88" spans="1:25" s="9" customFormat="1" ht="35.1" customHeight="1">
      <c r="A88" s="1033"/>
      <c r="B88" s="1034"/>
      <c r="C88" s="1017"/>
      <c r="D88" s="1019"/>
      <c r="E88" s="168">
        <v>4</v>
      </c>
      <c r="F88" s="395" t="s">
        <v>788</v>
      </c>
      <c r="G88" s="1036"/>
      <c r="H88" s="1020"/>
      <c r="I88" s="1021"/>
      <c r="J88" s="978"/>
      <c r="K88" s="169"/>
      <c r="L88" s="169"/>
      <c r="M88" s="978"/>
      <c r="N88" s="170"/>
      <c r="O88" s="631"/>
      <c r="P88" s="631"/>
      <c r="Q88" s="631"/>
      <c r="R88" s="631"/>
      <c r="S88" s="631"/>
      <c r="T88" s="631"/>
      <c r="U88" s="631"/>
      <c r="V88" s="631"/>
      <c r="W88" s="631"/>
      <c r="X88" s="828"/>
      <c r="Y88" s="169"/>
    </row>
    <row r="89" spans="1:25" s="9" customFormat="1" ht="35.1" customHeight="1">
      <c r="A89" s="1009"/>
      <c r="B89" s="961"/>
      <c r="C89" s="1010"/>
      <c r="D89" s="1012"/>
      <c r="E89" s="168">
        <v>5</v>
      </c>
      <c r="F89" s="395" t="s">
        <v>787</v>
      </c>
      <c r="G89" s="1037"/>
      <c r="H89" s="1014"/>
      <c r="I89" s="1016"/>
      <c r="J89" s="979"/>
      <c r="K89" s="169"/>
      <c r="L89" s="169"/>
      <c r="M89" s="979"/>
      <c r="N89" s="170"/>
      <c r="O89" s="631"/>
      <c r="P89" s="631"/>
      <c r="Q89" s="631"/>
      <c r="R89" s="631"/>
      <c r="S89" s="631"/>
      <c r="T89" s="631"/>
      <c r="U89" s="631"/>
      <c r="V89" s="631"/>
      <c r="W89" s="631"/>
      <c r="X89" s="770"/>
      <c r="Y89" s="169"/>
    </row>
    <row r="90" spans="1:25" s="9" customFormat="1" ht="35.1" customHeight="1">
      <c r="A90" s="298">
        <v>43</v>
      </c>
      <c r="B90" s="357" t="s">
        <v>786</v>
      </c>
      <c r="C90" s="356" t="s">
        <v>785</v>
      </c>
      <c r="D90" s="81" t="s">
        <v>1615</v>
      </c>
      <c r="E90" s="168">
        <v>1</v>
      </c>
      <c r="F90" s="395" t="s">
        <v>784</v>
      </c>
      <c r="G90" s="495" t="s">
        <v>1656</v>
      </c>
      <c r="H90" s="71"/>
      <c r="I90" s="171"/>
      <c r="J90" s="166">
        <v>106.52</v>
      </c>
      <c r="K90" s="169"/>
      <c r="L90" s="169"/>
      <c r="M90" s="166" t="s">
        <v>204</v>
      </c>
      <c r="N90" s="170"/>
      <c r="O90" s="639"/>
      <c r="P90" s="642"/>
      <c r="Q90" s="641">
        <v>1</v>
      </c>
      <c r="R90" s="637"/>
      <c r="S90" s="637"/>
      <c r="T90" s="637"/>
      <c r="U90" s="637"/>
      <c r="V90" s="631"/>
      <c r="W90" s="631"/>
      <c r="X90" s="612">
        <v>12.79</v>
      </c>
      <c r="Y90" s="169"/>
    </row>
    <row r="91" spans="1:25" s="9" customFormat="1" ht="35.1" customHeight="1">
      <c r="A91" s="1008">
        <v>44</v>
      </c>
      <c r="B91" s="960" t="s">
        <v>777</v>
      </c>
      <c r="C91" s="765" t="s">
        <v>738</v>
      </c>
      <c r="D91" s="1011" t="s">
        <v>1617</v>
      </c>
      <c r="E91" s="168">
        <v>1</v>
      </c>
      <c r="F91" s="395" t="s">
        <v>776</v>
      </c>
      <c r="G91" s="987" t="s">
        <v>1798</v>
      </c>
      <c r="H91" s="1013"/>
      <c r="I91" s="1015"/>
      <c r="J91" s="768">
        <v>531.77</v>
      </c>
      <c r="K91" s="169"/>
      <c r="L91" s="169"/>
      <c r="M91" s="768" t="s">
        <v>204</v>
      </c>
      <c r="N91" s="170"/>
      <c r="O91" s="639"/>
      <c r="P91" s="642">
        <v>1</v>
      </c>
      <c r="Q91" s="643"/>
      <c r="R91" s="637"/>
      <c r="S91" s="637"/>
      <c r="T91" s="637"/>
      <c r="U91" s="637"/>
      <c r="V91" s="637"/>
      <c r="W91" s="636"/>
      <c r="X91" s="769">
        <v>83.21</v>
      </c>
      <c r="Y91" s="169"/>
    </row>
    <row r="92" spans="1:25" s="9" customFormat="1" ht="35.1" customHeight="1">
      <c r="A92" s="1033"/>
      <c r="B92" s="1034"/>
      <c r="C92" s="1017"/>
      <c r="D92" s="1019"/>
      <c r="E92" s="168">
        <v>2</v>
      </c>
      <c r="F92" s="395" t="s">
        <v>775</v>
      </c>
      <c r="G92" s="988"/>
      <c r="H92" s="1020"/>
      <c r="I92" s="1021"/>
      <c r="J92" s="978"/>
      <c r="K92" s="169"/>
      <c r="L92" s="169"/>
      <c r="M92" s="978"/>
      <c r="N92" s="170"/>
      <c r="O92" s="634"/>
      <c r="P92" s="635"/>
      <c r="Q92" s="634"/>
      <c r="R92" s="634"/>
      <c r="S92" s="634"/>
      <c r="T92" s="634">
        <v>1</v>
      </c>
      <c r="U92" s="637"/>
      <c r="V92" s="637"/>
      <c r="W92" s="636"/>
      <c r="X92" s="828"/>
      <c r="Y92" s="200"/>
    </row>
    <row r="93" spans="1:25" s="9" customFormat="1" ht="35.1" customHeight="1">
      <c r="A93" s="1033"/>
      <c r="B93" s="1034"/>
      <c r="C93" s="1017"/>
      <c r="D93" s="1019"/>
      <c r="E93" s="168">
        <v>3</v>
      </c>
      <c r="F93" s="395" t="s">
        <v>774</v>
      </c>
      <c r="G93" s="988"/>
      <c r="H93" s="1020"/>
      <c r="I93" s="1021"/>
      <c r="J93" s="978"/>
      <c r="K93" s="169"/>
      <c r="L93" s="169"/>
      <c r="M93" s="978"/>
      <c r="N93" s="170">
        <v>1</v>
      </c>
      <c r="O93" s="637"/>
      <c r="P93" s="638"/>
      <c r="Q93" s="637"/>
      <c r="R93" s="637"/>
      <c r="S93" s="637"/>
      <c r="T93" s="637"/>
      <c r="U93" s="637"/>
      <c r="V93" s="637"/>
      <c r="W93" s="636"/>
      <c r="X93" s="828"/>
      <c r="Y93" s="169"/>
    </row>
    <row r="94" spans="1:25" s="9" customFormat="1" ht="35.1" customHeight="1">
      <c r="A94" s="1033"/>
      <c r="B94" s="1034"/>
      <c r="C94" s="1017"/>
      <c r="D94" s="1019"/>
      <c r="E94" s="168">
        <v>4</v>
      </c>
      <c r="F94" s="395" t="s">
        <v>773</v>
      </c>
      <c r="G94" s="988"/>
      <c r="H94" s="1020"/>
      <c r="I94" s="1021"/>
      <c r="J94" s="978"/>
      <c r="K94" s="169"/>
      <c r="L94" s="169"/>
      <c r="M94" s="978"/>
      <c r="N94" s="170"/>
      <c r="O94" s="634"/>
      <c r="P94" s="635"/>
      <c r="Q94" s="634"/>
      <c r="R94" s="634"/>
      <c r="S94" s="634"/>
      <c r="T94" s="634">
        <v>1</v>
      </c>
      <c r="U94" s="637"/>
      <c r="V94" s="637"/>
      <c r="W94" s="636"/>
      <c r="X94" s="828"/>
      <c r="Y94" s="200"/>
    </row>
    <row r="95" spans="1:25" s="9" customFormat="1" ht="35.1" customHeight="1">
      <c r="A95" s="1009"/>
      <c r="B95" s="961"/>
      <c r="C95" s="1010"/>
      <c r="D95" s="1012"/>
      <c r="E95" s="168">
        <v>5</v>
      </c>
      <c r="F95" s="395" t="s">
        <v>772</v>
      </c>
      <c r="G95" s="989"/>
      <c r="H95" s="1014"/>
      <c r="I95" s="1016"/>
      <c r="J95" s="979"/>
      <c r="K95" s="169"/>
      <c r="L95" s="169"/>
      <c r="M95" s="979"/>
      <c r="N95" s="170"/>
      <c r="O95" s="634"/>
      <c r="P95" s="635"/>
      <c r="Q95" s="634"/>
      <c r="R95" s="634"/>
      <c r="S95" s="634">
        <v>1</v>
      </c>
      <c r="T95" s="637"/>
      <c r="U95" s="637"/>
      <c r="V95" s="637"/>
      <c r="W95" s="636"/>
      <c r="X95" s="770"/>
      <c r="Y95" s="200"/>
    </row>
    <row r="96" spans="1:25" s="9" customFormat="1" ht="42.75" customHeight="1">
      <c r="A96" s="298">
        <v>45</v>
      </c>
      <c r="B96" s="357" t="s">
        <v>771</v>
      </c>
      <c r="C96" s="356" t="s">
        <v>738</v>
      </c>
      <c r="D96" s="500" t="s">
        <v>1618</v>
      </c>
      <c r="E96" s="168">
        <v>1</v>
      </c>
      <c r="F96" s="395" t="s">
        <v>770</v>
      </c>
      <c r="G96" s="495" t="s">
        <v>1658</v>
      </c>
      <c r="H96" s="71"/>
      <c r="I96" s="171"/>
      <c r="J96" s="166">
        <v>107.28</v>
      </c>
      <c r="K96" s="169"/>
      <c r="L96" s="169"/>
      <c r="M96" s="166" t="s">
        <v>204</v>
      </c>
      <c r="N96" s="170"/>
      <c r="O96" s="634"/>
      <c r="P96" s="635"/>
      <c r="Q96" s="634"/>
      <c r="R96" s="634"/>
      <c r="S96" s="634"/>
      <c r="T96" s="634"/>
      <c r="U96" s="634"/>
      <c r="V96" s="634">
        <v>1</v>
      </c>
      <c r="W96" s="636"/>
      <c r="X96" s="612">
        <v>40.6</v>
      </c>
      <c r="Y96" s="199"/>
    </row>
    <row r="97" spans="1:25" s="9" customFormat="1" ht="35.1" customHeight="1">
      <c r="A97" s="1008">
        <v>46</v>
      </c>
      <c r="B97" s="960" t="s">
        <v>769</v>
      </c>
      <c r="C97" s="765" t="s">
        <v>738</v>
      </c>
      <c r="D97" s="1011" t="s">
        <v>1619</v>
      </c>
      <c r="E97" s="168">
        <v>1</v>
      </c>
      <c r="F97" s="395" t="s">
        <v>768</v>
      </c>
      <c r="G97" s="987" t="s">
        <v>1803</v>
      </c>
      <c r="H97" s="1013"/>
      <c r="I97" s="1015"/>
      <c r="J97" s="768">
        <v>432.88</v>
      </c>
      <c r="K97" s="169"/>
      <c r="L97" s="169"/>
      <c r="M97" s="768" t="s">
        <v>204</v>
      </c>
      <c r="N97" s="170"/>
      <c r="O97" s="634"/>
      <c r="P97" s="635"/>
      <c r="Q97" s="634"/>
      <c r="R97" s="634"/>
      <c r="S97" s="634">
        <v>1</v>
      </c>
      <c r="T97" s="637"/>
      <c r="U97" s="637"/>
      <c r="V97" s="637"/>
      <c r="W97" s="636"/>
      <c r="X97" s="769">
        <v>81.7</v>
      </c>
      <c r="Y97" s="169"/>
    </row>
    <row r="98" spans="1:25" s="9" customFormat="1" ht="35.1" customHeight="1">
      <c r="A98" s="1033"/>
      <c r="B98" s="1034"/>
      <c r="C98" s="1017"/>
      <c r="D98" s="1019"/>
      <c r="E98" s="168">
        <v>2</v>
      </c>
      <c r="F98" s="395" t="s">
        <v>767</v>
      </c>
      <c r="G98" s="988"/>
      <c r="H98" s="1020"/>
      <c r="I98" s="1021"/>
      <c r="J98" s="978"/>
      <c r="K98" s="169"/>
      <c r="L98" s="169"/>
      <c r="M98" s="978"/>
      <c r="N98" s="170"/>
      <c r="O98" s="634"/>
      <c r="P98" s="635"/>
      <c r="Q98" s="634"/>
      <c r="R98" s="634">
        <v>1</v>
      </c>
      <c r="S98" s="637"/>
      <c r="T98" s="637"/>
      <c r="U98" s="637"/>
      <c r="V98" s="637"/>
      <c r="W98" s="636"/>
      <c r="X98" s="828"/>
      <c r="Y98" s="169"/>
    </row>
    <row r="99" spans="1:25" s="9" customFormat="1" ht="35.1" customHeight="1">
      <c r="A99" s="1033"/>
      <c r="B99" s="1034"/>
      <c r="C99" s="1017"/>
      <c r="D99" s="1019"/>
      <c r="E99" s="168">
        <v>3</v>
      </c>
      <c r="F99" s="395" t="s">
        <v>766</v>
      </c>
      <c r="G99" s="988"/>
      <c r="H99" s="1020"/>
      <c r="I99" s="1021"/>
      <c r="J99" s="978"/>
      <c r="K99" s="169"/>
      <c r="L99" s="169"/>
      <c r="M99" s="978"/>
      <c r="N99" s="170"/>
      <c r="O99" s="634"/>
      <c r="P99" s="635"/>
      <c r="Q99" s="634"/>
      <c r="R99" s="634"/>
      <c r="S99" s="634">
        <v>1</v>
      </c>
      <c r="T99" s="637"/>
      <c r="U99" s="637"/>
      <c r="V99" s="637"/>
      <c r="W99" s="636"/>
      <c r="X99" s="828"/>
      <c r="Y99" s="169"/>
    </row>
    <row r="100" spans="1:25" s="9" customFormat="1" ht="35.1" customHeight="1">
      <c r="A100" s="1009"/>
      <c r="B100" s="961"/>
      <c r="C100" s="1010"/>
      <c r="D100" s="1012"/>
      <c r="E100" s="168">
        <v>4</v>
      </c>
      <c r="F100" s="395" t="s">
        <v>765</v>
      </c>
      <c r="G100" s="989"/>
      <c r="H100" s="1014"/>
      <c r="I100" s="1016"/>
      <c r="J100" s="979"/>
      <c r="K100" s="169"/>
      <c r="L100" s="169"/>
      <c r="M100" s="979"/>
      <c r="N100" s="170"/>
      <c r="O100" s="634"/>
      <c r="P100" s="635"/>
      <c r="Q100" s="634"/>
      <c r="R100" s="634"/>
      <c r="S100" s="634">
        <v>1</v>
      </c>
      <c r="T100" s="637"/>
      <c r="U100" s="637"/>
      <c r="V100" s="637"/>
      <c r="W100" s="636"/>
      <c r="X100" s="770"/>
      <c r="Y100" s="169"/>
    </row>
    <row r="101" spans="1:25" s="9" customFormat="1" ht="35.1" customHeight="1">
      <c r="A101" s="1008">
        <v>47</v>
      </c>
      <c r="B101" s="960" t="s">
        <v>764</v>
      </c>
      <c r="C101" s="765" t="s">
        <v>738</v>
      </c>
      <c r="D101" s="1011" t="s">
        <v>1619</v>
      </c>
      <c r="E101" s="168">
        <v>1</v>
      </c>
      <c r="F101" s="395" t="s">
        <v>763</v>
      </c>
      <c r="G101" s="987" t="s">
        <v>1803</v>
      </c>
      <c r="H101" s="1013"/>
      <c r="I101" s="1015"/>
      <c r="J101" s="768">
        <v>432.59</v>
      </c>
      <c r="K101" s="169"/>
      <c r="L101" s="169"/>
      <c r="M101" s="768" t="s">
        <v>204</v>
      </c>
      <c r="N101" s="170"/>
      <c r="O101" s="634"/>
      <c r="P101" s="635"/>
      <c r="Q101" s="634"/>
      <c r="R101" s="634">
        <v>1</v>
      </c>
      <c r="S101" s="637"/>
      <c r="T101" s="637"/>
      <c r="U101" s="637"/>
      <c r="V101" s="637"/>
      <c r="W101" s="631"/>
      <c r="X101" s="769">
        <v>40.22</v>
      </c>
      <c r="Y101" s="169"/>
    </row>
    <row r="102" spans="1:25" s="9" customFormat="1" ht="35.1" customHeight="1">
      <c r="A102" s="1033"/>
      <c r="B102" s="1034"/>
      <c r="C102" s="1017"/>
      <c r="D102" s="1019"/>
      <c r="E102" s="168">
        <v>2</v>
      </c>
      <c r="F102" s="395" t="s">
        <v>762</v>
      </c>
      <c r="G102" s="988"/>
      <c r="H102" s="1020"/>
      <c r="I102" s="1021"/>
      <c r="J102" s="978"/>
      <c r="K102" s="169"/>
      <c r="L102" s="169"/>
      <c r="M102" s="978"/>
      <c r="N102" s="170"/>
      <c r="O102" s="634"/>
      <c r="P102" s="635">
        <v>1</v>
      </c>
      <c r="Q102" s="637"/>
      <c r="R102" s="637"/>
      <c r="S102" s="637"/>
      <c r="T102" s="637"/>
      <c r="U102" s="637"/>
      <c r="V102" s="637"/>
      <c r="W102" s="631"/>
      <c r="X102" s="828"/>
      <c r="Y102" s="169"/>
    </row>
    <row r="103" spans="1:25" s="9" customFormat="1" ht="35.1" customHeight="1">
      <c r="A103" s="1033"/>
      <c r="B103" s="1034"/>
      <c r="C103" s="1017"/>
      <c r="D103" s="1019"/>
      <c r="E103" s="168">
        <v>3</v>
      </c>
      <c r="F103" s="395" t="s">
        <v>761</v>
      </c>
      <c r="G103" s="988"/>
      <c r="H103" s="1020"/>
      <c r="I103" s="1021"/>
      <c r="J103" s="978"/>
      <c r="K103" s="169"/>
      <c r="L103" s="169"/>
      <c r="M103" s="978"/>
      <c r="N103" s="170"/>
      <c r="O103" s="634"/>
      <c r="P103" s="635"/>
      <c r="Q103" s="634">
        <v>1</v>
      </c>
      <c r="R103" s="637"/>
      <c r="S103" s="637"/>
      <c r="T103" s="637"/>
      <c r="U103" s="637"/>
      <c r="V103" s="637"/>
      <c r="W103" s="631"/>
      <c r="X103" s="828"/>
      <c r="Y103" s="169"/>
    </row>
    <row r="104" spans="1:25" s="9" customFormat="1" ht="35.1" customHeight="1">
      <c r="A104" s="1009"/>
      <c r="B104" s="961"/>
      <c r="C104" s="1010"/>
      <c r="D104" s="1012"/>
      <c r="E104" s="168">
        <v>4</v>
      </c>
      <c r="F104" s="395" t="s">
        <v>760</v>
      </c>
      <c r="G104" s="989"/>
      <c r="H104" s="1014"/>
      <c r="I104" s="1016"/>
      <c r="J104" s="979"/>
      <c r="K104" s="169"/>
      <c r="L104" s="169"/>
      <c r="M104" s="979"/>
      <c r="N104" s="170"/>
      <c r="O104" s="634"/>
      <c r="P104" s="635"/>
      <c r="Q104" s="634">
        <v>1</v>
      </c>
      <c r="R104" s="637"/>
      <c r="S104" s="637"/>
      <c r="T104" s="637"/>
      <c r="U104" s="637"/>
      <c r="V104" s="637"/>
      <c r="W104" s="631"/>
      <c r="X104" s="770"/>
      <c r="Y104" s="169"/>
    </row>
    <row r="105" spans="1:25" s="9" customFormat="1" ht="35.1" customHeight="1">
      <c r="A105" s="298">
        <v>48</v>
      </c>
      <c r="B105" s="357" t="s">
        <v>759</v>
      </c>
      <c r="C105" s="356" t="s">
        <v>738</v>
      </c>
      <c r="D105" s="500" t="s">
        <v>1620</v>
      </c>
      <c r="E105" s="168">
        <v>1</v>
      </c>
      <c r="F105" s="395" t="s">
        <v>758</v>
      </c>
      <c r="G105" s="495" t="s">
        <v>1659</v>
      </c>
      <c r="H105" s="71"/>
      <c r="I105" s="171"/>
      <c r="J105" s="166">
        <v>106.78</v>
      </c>
      <c r="K105" s="169"/>
      <c r="L105" s="169"/>
      <c r="M105" s="166" t="s">
        <v>204</v>
      </c>
      <c r="N105" s="170"/>
      <c r="O105" s="634"/>
      <c r="P105" s="635"/>
      <c r="Q105" s="634"/>
      <c r="R105" s="634"/>
      <c r="S105" s="634"/>
      <c r="T105" s="634"/>
      <c r="U105" s="634">
        <v>1</v>
      </c>
      <c r="V105" s="637"/>
      <c r="W105" s="631"/>
      <c r="X105" s="612">
        <v>42.63</v>
      </c>
      <c r="Y105" s="199"/>
    </row>
    <row r="106" spans="1:25" s="9" customFormat="1" ht="35.1" customHeight="1">
      <c r="A106" s="1008">
        <v>49</v>
      </c>
      <c r="B106" s="960" t="s">
        <v>757</v>
      </c>
      <c r="C106" s="765" t="s">
        <v>738</v>
      </c>
      <c r="D106" s="1011" t="s">
        <v>1513</v>
      </c>
      <c r="E106" s="56">
        <v>1</v>
      </c>
      <c r="F106" s="395" t="s">
        <v>756</v>
      </c>
      <c r="G106" s="987" t="s">
        <v>1660</v>
      </c>
      <c r="H106" s="1038"/>
      <c r="I106" s="1015"/>
      <c r="J106" s="768">
        <v>214.77</v>
      </c>
      <c r="K106" s="169"/>
      <c r="L106" s="169"/>
      <c r="M106" s="768" t="s">
        <v>204</v>
      </c>
      <c r="N106" s="170">
        <v>1</v>
      </c>
      <c r="O106" s="631"/>
      <c r="P106" s="631"/>
      <c r="Q106" s="631"/>
      <c r="R106" s="631"/>
      <c r="S106" s="631"/>
      <c r="T106" s="631"/>
      <c r="U106" s="631"/>
      <c r="V106" s="631"/>
      <c r="W106" s="631"/>
      <c r="X106" s="769"/>
      <c r="Y106" s="169"/>
    </row>
    <row r="107" spans="1:25" s="9" customFormat="1" ht="35.1" customHeight="1">
      <c r="A107" s="1009"/>
      <c r="B107" s="961"/>
      <c r="C107" s="1010"/>
      <c r="D107" s="1012"/>
      <c r="E107" s="56">
        <v>2</v>
      </c>
      <c r="F107" s="395" t="s">
        <v>755</v>
      </c>
      <c r="G107" s="989"/>
      <c r="H107" s="1039"/>
      <c r="I107" s="1016"/>
      <c r="J107" s="979"/>
      <c r="K107" s="169"/>
      <c r="L107" s="169"/>
      <c r="M107" s="979"/>
      <c r="N107" s="170">
        <v>1</v>
      </c>
      <c r="O107" s="631"/>
      <c r="P107" s="631"/>
      <c r="Q107" s="631"/>
      <c r="R107" s="631"/>
      <c r="S107" s="631"/>
      <c r="T107" s="631"/>
      <c r="U107" s="631"/>
      <c r="V107" s="631"/>
      <c r="W107" s="631"/>
      <c r="X107" s="770"/>
      <c r="Y107" s="169"/>
    </row>
    <row r="108" spans="1:25" s="9" customFormat="1" ht="35.1" customHeight="1">
      <c r="A108" s="1008">
        <v>50</v>
      </c>
      <c r="B108" s="960" t="s">
        <v>754</v>
      </c>
      <c r="C108" s="765" t="s">
        <v>738</v>
      </c>
      <c r="D108" s="1011" t="s">
        <v>1621</v>
      </c>
      <c r="E108" s="168">
        <v>1</v>
      </c>
      <c r="F108" s="395" t="s">
        <v>753</v>
      </c>
      <c r="G108" s="987" t="s">
        <v>1661</v>
      </c>
      <c r="H108" s="1038"/>
      <c r="I108" s="1015"/>
      <c r="J108" s="768">
        <v>212.57</v>
      </c>
      <c r="K108" s="169"/>
      <c r="L108" s="169"/>
      <c r="M108" s="768" t="s">
        <v>204</v>
      </c>
      <c r="N108" s="170">
        <v>1</v>
      </c>
      <c r="O108" s="631"/>
      <c r="P108" s="631"/>
      <c r="Q108" s="631"/>
      <c r="R108" s="631"/>
      <c r="S108" s="631"/>
      <c r="T108" s="631"/>
      <c r="U108" s="631"/>
      <c r="V108" s="631"/>
      <c r="W108" s="631"/>
      <c r="X108" s="769"/>
      <c r="Y108" s="169"/>
    </row>
    <row r="109" spans="1:25" s="9" customFormat="1" ht="35.1" customHeight="1">
      <c r="A109" s="1009"/>
      <c r="B109" s="961"/>
      <c r="C109" s="1010"/>
      <c r="D109" s="1012"/>
      <c r="E109" s="168">
        <v>2</v>
      </c>
      <c r="F109" s="395" t="s">
        <v>752</v>
      </c>
      <c r="G109" s="989"/>
      <c r="H109" s="1039"/>
      <c r="I109" s="1016"/>
      <c r="J109" s="979"/>
      <c r="K109" s="169"/>
      <c r="L109" s="169"/>
      <c r="M109" s="979"/>
      <c r="N109" s="170">
        <v>1</v>
      </c>
      <c r="O109" s="631"/>
      <c r="P109" s="631"/>
      <c r="Q109" s="631"/>
      <c r="R109" s="631"/>
      <c r="S109" s="631"/>
      <c r="T109" s="631"/>
      <c r="U109" s="631"/>
      <c r="V109" s="631"/>
      <c r="W109" s="631"/>
      <c r="X109" s="770"/>
      <c r="Y109" s="169"/>
    </row>
    <row r="110" spans="1:25" s="9" customFormat="1" ht="35.1" customHeight="1">
      <c r="A110" s="1008">
        <v>51</v>
      </c>
      <c r="B110" s="960" t="s">
        <v>751</v>
      </c>
      <c r="C110" s="765" t="s">
        <v>738</v>
      </c>
      <c r="D110" s="1011" t="s">
        <v>1622</v>
      </c>
      <c r="E110" s="168">
        <v>1</v>
      </c>
      <c r="F110" s="395" t="s">
        <v>750</v>
      </c>
      <c r="G110" s="987" t="s">
        <v>2404</v>
      </c>
      <c r="H110" s="1038"/>
      <c r="I110" s="1015"/>
      <c r="J110" s="768">
        <v>213.2</v>
      </c>
      <c r="K110" s="169"/>
      <c r="L110" s="169"/>
      <c r="M110" s="768" t="s">
        <v>204</v>
      </c>
      <c r="N110" s="170"/>
      <c r="O110" s="639"/>
      <c r="P110" s="642">
        <v>1</v>
      </c>
      <c r="Q110" s="637"/>
      <c r="R110" s="637"/>
      <c r="S110" s="637"/>
      <c r="T110" s="637"/>
      <c r="U110" s="637"/>
      <c r="V110" s="637"/>
      <c r="W110" s="631"/>
      <c r="X110" s="769">
        <v>59.04</v>
      </c>
      <c r="Y110" s="169"/>
    </row>
    <row r="111" spans="1:25" s="9" customFormat="1" ht="35.1" customHeight="1">
      <c r="A111" s="1009"/>
      <c r="B111" s="961"/>
      <c r="C111" s="1010"/>
      <c r="D111" s="1012"/>
      <c r="E111" s="168">
        <v>2</v>
      </c>
      <c r="F111" s="395" t="s">
        <v>749</v>
      </c>
      <c r="G111" s="989"/>
      <c r="H111" s="1039"/>
      <c r="I111" s="1016"/>
      <c r="J111" s="979"/>
      <c r="K111" s="169"/>
      <c r="L111" s="169"/>
      <c r="M111" s="979"/>
      <c r="N111" s="170"/>
      <c r="O111" s="634"/>
      <c r="P111" s="635"/>
      <c r="Q111" s="634"/>
      <c r="R111" s="634"/>
      <c r="S111" s="634"/>
      <c r="T111" s="634"/>
      <c r="U111" s="634"/>
      <c r="V111" s="634">
        <v>1</v>
      </c>
      <c r="W111" s="631"/>
      <c r="X111" s="770"/>
      <c r="Y111" s="199"/>
    </row>
    <row r="112" spans="1:25" s="9" customFormat="1" ht="35.1" customHeight="1">
      <c r="A112" s="1045">
        <v>52</v>
      </c>
      <c r="B112" s="958" t="s">
        <v>748</v>
      </c>
      <c r="C112" s="744" t="s">
        <v>738</v>
      </c>
      <c r="D112" s="1046" t="s">
        <v>738</v>
      </c>
      <c r="E112" s="326">
        <v>1</v>
      </c>
      <c r="F112" s="395" t="s">
        <v>747</v>
      </c>
      <c r="G112" s="1048" t="s">
        <v>1662</v>
      </c>
      <c r="H112" s="1049"/>
      <c r="I112" s="1044"/>
      <c r="J112" s="716">
        <v>638.72</v>
      </c>
      <c r="K112" s="199"/>
      <c r="L112" s="199"/>
      <c r="M112" s="716" t="s">
        <v>204</v>
      </c>
      <c r="N112" s="352"/>
      <c r="O112" s="634"/>
      <c r="P112" s="635"/>
      <c r="Q112" s="634"/>
      <c r="R112" s="634"/>
      <c r="S112" s="634"/>
      <c r="T112" s="634"/>
      <c r="U112" s="634"/>
      <c r="V112" s="634">
        <v>1</v>
      </c>
      <c r="W112" s="631"/>
      <c r="X112" s="840">
        <v>195.09</v>
      </c>
      <c r="Y112" s="199"/>
    </row>
    <row r="113" spans="1:25" s="9" customFormat="1" ht="35.1" customHeight="1">
      <c r="A113" s="1045"/>
      <c r="B113" s="958"/>
      <c r="C113" s="744"/>
      <c r="D113" s="1047"/>
      <c r="E113" s="326">
        <v>2</v>
      </c>
      <c r="F113" s="395" t="s">
        <v>746</v>
      </c>
      <c r="G113" s="1048"/>
      <c r="H113" s="1049"/>
      <c r="I113" s="1044"/>
      <c r="J113" s="716"/>
      <c r="K113" s="199"/>
      <c r="L113" s="199"/>
      <c r="M113" s="716"/>
      <c r="N113" s="352"/>
      <c r="O113" s="634"/>
      <c r="P113" s="635"/>
      <c r="Q113" s="634"/>
      <c r="R113" s="634"/>
      <c r="S113" s="634">
        <v>1</v>
      </c>
      <c r="T113" s="637"/>
      <c r="U113" s="637"/>
      <c r="V113" s="637"/>
      <c r="W113" s="631"/>
      <c r="X113" s="1000"/>
      <c r="Y113" s="199"/>
    </row>
    <row r="114" spans="1:25" s="9" customFormat="1" ht="35.1" customHeight="1">
      <c r="A114" s="1045"/>
      <c r="B114" s="958"/>
      <c r="C114" s="744"/>
      <c r="D114" s="1047"/>
      <c r="E114" s="326">
        <v>3</v>
      </c>
      <c r="F114" s="395" t="s">
        <v>745</v>
      </c>
      <c r="G114" s="1048"/>
      <c r="H114" s="1049"/>
      <c r="I114" s="1044"/>
      <c r="J114" s="716"/>
      <c r="K114" s="199"/>
      <c r="L114" s="199"/>
      <c r="M114" s="716"/>
      <c r="N114" s="352"/>
      <c r="O114" s="634"/>
      <c r="P114" s="635"/>
      <c r="Q114" s="634"/>
      <c r="R114" s="634"/>
      <c r="S114" s="634"/>
      <c r="T114" s="634">
        <v>1</v>
      </c>
      <c r="U114" s="637"/>
      <c r="V114" s="637"/>
      <c r="W114" s="631"/>
      <c r="X114" s="1000"/>
      <c r="Y114" s="199"/>
    </row>
    <row r="115" spans="1:25" s="9" customFormat="1" ht="35.1" customHeight="1">
      <c r="A115" s="1045"/>
      <c r="B115" s="958"/>
      <c r="C115" s="744"/>
      <c r="D115" s="1047"/>
      <c r="E115" s="326">
        <v>4</v>
      </c>
      <c r="F115" s="395" t="s">
        <v>744</v>
      </c>
      <c r="G115" s="1048"/>
      <c r="H115" s="1049"/>
      <c r="I115" s="1044"/>
      <c r="J115" s="716"/>
      <c r="K115" s="199"/>
      <c r="L115" s="199"/>
      <c r="M115" s="716"/>
      <c r="N115" s="352"/>
      <c r="O115" s="634"/>
      <c r="P115" s="635"/>
      <c r="Q115" s="634"/>
      <c r="R115" s="634">
        <v>1</v>
      </c>
      <c r="S115" s="637"/>
      <c r="T115" s="637"/>
      <c r="U115" s="637"/>
      <c r="V115" s="637"/>
      <c r="W115" s="631"/>
      <c r="X115" s="1000"/>
      <c r="Y115" s="199"/>
    </row>
    <row r="116" spans="1:25" s="9" customFormat="1" ht="35.1" customHeight="1">
      <c r="A116" s="1045"/>
      <c r="B116" s="958"/>
      <c r="C116" s="744"/>
      <c r="D116" s="1047"/>
      <c r="E116" s="326">
        <v>5</v>
      </c>
      <c r="F116" s="395" t="s">
        <v>743</v>
      </c>
      <c r="G116" s="1048"/>
      <c r="H116" s="1049"/>
      <c r="I116" s="1044"/>
      <c r="J116" s="716"/>
      <c r="K116" s="199"/>
      <c r="L116" s="199"/>
      <c r="M116" s="716"/>
      <c r="N116" s="352"/>
      <c r="O116" s="634"/>
      <c r="P116" s="635"/>
      <c r="Q116" s="634"/>
      <c r="R116" s="634"/>
      <c r="S116" s="634"/>
      <c r="T116" s="634">
        <v>1</v>
      </c>
      <c r="U116" s="637"/>
      <c r="V116" s="637"/>
      <c r="W116" s="631"/>
      <c r="X116" s="1000"/>
      <c r="Y116" s="199"/>
    </row>
    <row r="117" spans="1:25" s="9" customFormat="1" ht="35.1" customHeight="1">
      <c r="A117" s="1045"/>
      <c r="B117" s="958"/>
      <c r="C117" s="744"/>
      <c r="D117" s="1047"/>
      <c r="E117" s="326">
        <v>6</v>
      </c>
      <c r="F117" s="395" t="s">
        <v>742</v>
      </c>
      <c r="G117" s="1048"/>
      <c r="H117" s="1049"/>
      <c r="I117" s="1044"/>
      <c r="J117" s="716"/>
      <c r="K117" s="199"/>
      <c r="L117" s="199"/>
      <c r="M117" s="716"/>
      <c r="N117" s="352">
        <v>1</v>
      </c>
      <c r="O117" s="631"/>
      <c r="P117" s="631"/>
      <c r="Q117" s="631"/>
      <c r="R117" s="631"/>
      <c r="S117" s="631"/>
      <c r="T117" s="631"/>
      <c r="U117" s="631"/>
      <c r="V117" s="631"/>
      <c r="W117" s="631"/>
      <c r="X117" s="841"/>
      <c r="Y117" s="199"/>
    </row>
    <row r="118" spans="1:25" s="9" customFormat="1" ht="43.5" customHeight="1">
      <c r="A118" s="298">
        <v>53</v>
      </c>
      <c r="B118" s="357" t="s">
        <v>741</v>
      </c>
      <c r="C118" s="393" t="s">
        <v>738</v>
      </c>
      <c r="D118" s="500" t="s">
        <v>1623</v>
      </c>
      <c r="E118" s="326">
        <v>1</v>
      </c>
      <c r="F118" s="395" t="s">
        <v>740</v>
      </c>
      <c r="G118" s="495" t="s">
        <v>1663</v>
      </c>
      <c r="H118" s="71"/>
      <c r="I118" s="343"/>
      <c r="J118" s="323">
        <v>107.39</v>
      </c>
      <c r="K118" s="199"/>
      <c r="L118" s="199"/>
      <c r="M118" s="323" t="s">
        <v>204</v>
      </c>
      <c r="N118" s="352">
        <v>1</v>
      </c>
      <c r="O118" s="631"/>
      <c r="P118" s="631"/>
      <c r="Q118" s="631"/>
      <c r="R118" s="631"/>
      <c r="S118" s="631"/>
      <c r="T118" s="631"/>
      <c r="U118" s="631"/>
      <c r="V118" s="631"/>
      <c r="W118" s="631"/>
      <c r="X118" s="612"/>
      <c r="Y118" s="199"/>
    </row>
    <row r="119" spans="1:25" s="9" customFormat="1" ht="35.1" customHeight="1">
      <c r="A119" s="298">
        <v>54</v>
      </c>
      <c r="B119" s="357" t="s">
        <v>739</v>
      </c>
      <c r="C119" s="393" t="s">
        <v>738</v>
      </c>
      <c r="D119" s="500" t="s">
        <v>1624</v>
      </c>
      <c r="E119" s="326">
        <v>1</v>
      </c>
      <c r="F119" s="395" t="s">
        <v>737</v>
      </c>
      <c r="G119" s="493" t="s">
        <v>1664</v>
      </c>
      <c r="H119" s="71"/>
      <c r="I119" s="343"/>
      <c r="J119" s="323">
        <v>106.07</v>
      </c>
      <c r="K119" s="199"/>
      <c r="L119" s="199"/>
      <c r="M119" s="323" t="s">
        <v>204</v>
      </c>
      <c r="N119" s="352">
        <v>1</v>
      </c>
      <c r="O119" s="631"/>
      <c r="P119" s="631"/>
      <c r="Q119" s="631"/>
      <c r="R119" s="631"/>
      <c r="S119" s="631"/>
      <c r="T119" s="631"/>
      <c r="U119" s="631"/>
      <c r="V119" s="631"/>
      <c r="W119" s="631"/>
      <c r="X119" s="613"/>
      <c r="Y119" s="199"/>
    </row>
    <row r="120" spans="1:25" ht="35.1" customHeight="1">
      <c r="A120" s="131">
        <v>55</v>
      </c>
      <c r="B120" s="275" t="s">
        <v>2302</v>
      </c>
      <c r="C120" s="335" t="s">
        <v>864</v>
      </c>
      <c r="D120" s="510" t="s">
        <v>2309</v>
      </c>
      <c r="E120" s="282">
        <v>1</v>
      </c>
      <c r="F120" s="377" t="s">
        <v>2303</v>
      </c>
      <c r="G120" s="501" t="s">
        <v>2304</v>
      </c>
      <c r="H120" s="1"/>
      <c r="I120" s="1"/>
      <c r="J120" s="304">
        <v>109.7</v>
      </c>
      <c r="K120" s="312"/>
      <c r="L120" s="1"/>
      <c r="M120" s="352"/>
      <c r="N120" s="312">
        <v>1</v>
      </c>
      <c r="O120" s="631"/>
      <c r="P120" s="631"/>
      <c r="Q120" s="631"/>
      <c r="R120" s="631"/>
      <c r="S120" s="631"/>
      <c r="T120" s="631"/>
      <c r="U120" s="631"/>
      <c r="V120" s="631"/>
      <c r="W120" s="631"/>
      <c r="X120" s="610"/>
      <c r="Y120" s="1"/>
    </row>
    <row r="121" spans="1:25" ht="35.1" customHeight="1">
      <c r="A121" s="346">
        <v>56</v>
      </c>
      <c r="B121" s="504" t="s">
        <v>2305</v>
      </c>
      <c r="C121" s="381" t="s">
        <v>864</v>
      </c>
      <c r="D121" s="505" t="s">
        <v>2306</v>
      </c>
      <c r="E121" s="506">
        <v>1</v>
      </c>
      <c r="F121" s="507" t="s">
        <v>2307</v>
      </c>
      <c r="G121" s="508" t="s">
        <v>2308</v>
      </c>
      <c r="J121" s="378">
        <v>109.6</v>
      </c>
      <c r="K121" s="338"/>
      <c r="L121" s="509"/>
      <c r="M121" s="322"/>
      <c r="N121" s="338"/>
      <c r="O121" s="633"/>
      <c r="P121" s="633"/>
      <c r="Q121" s="633">
        <v>1</v>
      </c>
      <c r="R121" s="644"/>
      <c r="S121" s="644"/>
      <c r="T121" s="644"/>
      <c r="U121" s="644"/>
      <c r="V121" s="644"/>
      <c r="W121" s="644"/>
      <c r="X121" s="606">
        <v>16.600000000000001</v>
      </c>
      <c r="Y121" s="509"/>
    </row>
    <row r="122" spans="1:25" s="9" customFormat="1" ht="20.100000000000001" customHeight="1">
      <c r="A122" s="1043" t="s">
        <v>206</v>
      </c>
      <c r="B122" s="856"/>
      <c r="C122" s="856"/>
      <c r="D122" s="779"/>
      <c r="E122" s="69">
        <f>E9+E13+E14+E17+E18+E22+E24+E26+E30+E31+E33+E38+E40+E50+E54+E57+E59+E63+E67+E70+E71+E80+E84+E89+E90+E95+E96+E100+E104+E105+E107+E109+E111+E117+E118+E119+E120+E121+E10+E11+E12+E15+E16+E19+E20+E21+E68+E69+E72+E73+E74+E75+E76+E77+E78+E79</f>
        <v>114</v>
      </c>
      <c r="F122" s="169"/>
      <c r="G122" s="582"/>
      <c r="H122" s="169"/>
      <c r="I122" s="169"/>
      <c r="J122" s="69">
        <f>SUM(J8:J121)</f>
        <v>12306.830000000002</v>
      </c>
      <c r="K122" s="170"/>
      <c r="L122" s="170"/>
      <c r="M122" s="170"/>
      <c r="N122" s="69">
        <f>SUM(N8:N121)</f>
        <v>22</v>
      </c>
      <c r="O122" s="69">
        <f t="shared" ref="O122:X122" si="0">SUM(O8:O121)</f>
        <v>0</v>
      </c>
      <c r="P122" s="69">
        <f t="shared" si="0"/>
        <v>11</v>
      </c>
      <c r="Q122" s="69">
        <f t="shared" si="0"/>
        <v>10</v>
      </c>
      <c r="R122" s="69">
        <f t="shared" si="0"/>
        <v>4</v>
      </c>
      <c r="S122" s="69">
        <f t="shared" si="0"/>
        <v>13</v>
      </c>
      <c r="T122" s="69">
        <f t="shared" si="0"/>
        <v>5</v>
      </c>
      <c r="U122" s="69">
        <f t="shared" si="0"/>
        <v>5</v>
      </c>
      <c r="V122" s="69">
        <f t="shared" si="0"/>
        <v>18</v>
      </c>
      <c r="W122" s="69">
        <f>SUM(W8:W121)</f>
        <v>2</v>
      </c>
      <c r="X122" s="69">
        <f t="shared" si="0"/>
        <v>2357.92</v>
      </c>
      <c r="Y122" s="170"/>
    </row>
  </sheetData>
  <mergeCells count="285">
    <mergeCell ref="X10:X13"/>
    <mergeCell ref="X15:X17"/>
    <mergeCell ref="X19:X22"/>
    <mergeCell ref="X27:X30"/>
    <mergeCell ref="X34:X38"/>
    <mergeCell ref="X39:X40"/>
    <mergeCell ref="X68:X70"/>
    <mergeCell ref="X72:X80"/>
    <mergeCell ref="X85:X89"/>
    <mergeCell ref="X60:X63"/>
    <mergeCell ref="X64:X67"/>
    <mergeCell ref="A110:A111"/>
    <mergeCell ref="B110:B111"/>
    <mergeCell ref="C110:C111"/>
    <mergeCell ref="D110:D111"/>
    <mergeCell ref="G110:G111"/>
    <mergeCell ref="H110:H111"/>
    <mergeCell ref="I110:I111"/>
    <mergeCell ref="J110:J111"/>
    <mergeCell ref="M110:M111"/>
    <mergeCell ref="A122:D122"/>
    <mergeCell ref="I112:I117"/>
    <mergeCell ref="J112:J117"/>
    <mergeCell ref="M112:M117"/>
    <mergeCell ref="A112:A117"/>
    <mergeCell ref="B112:B117"/>
    <mergeCell ref="C112:C117"/>
    <mergeCell ref="D112:D117"/>
    <mergeCell ref="G112:G117"/>
    <mergeCell ref="H112:H117"/>
    <mergeCell ref="A108:A109"/>
    <mergeCell ref="B108:B109"/>
    <mergeCell ref="C108:C109"/>
    <mergeCell ref="D108:D109"/>
    <mergeCell ref="G108:G109"/>
    <mergeCell ref="H108:H109"/>
    <mergeCell ref="I108:I109"/>
    <mergeCell ref="J108:J109"/>
    <mergeCell ref="M108:M109"/>
    <mergeCell ref="I101:I104"/>
    <mergeCell ref="J101:J104"/>
    <mergeCell ref="M101:M104"/>
    <mergeCell ref="A106:A107"/>
    <mergeCell ref="B106:B107"/>
    <mergeCell ref="C106:C107"/>
    <mergeCell ref="D106:D107"/>
    <mergeCell ref="G106:G107"/>
    <mergeCell ref="H106:H107"/>
    <mergeCell ref="I106:I107"/>
    <mergeCell ref="A101:A104"/>
    <mergeCell ref="B101:B104"/>
    <mergeCell ref="C101:C104"/>
    <mergeCell ref="D101:D104"/>
    <mergeCell ref="G101:G104"/>
    <mergeCell ref="H101:H104"/>
    <mergeCell ref="J106:J107"/>
    <mergeCell ref="M106:M107"/>
    <mergeCell ref="A97:A100"/>
    <mergeCell ref="B97:B100"/>
    <mergeCell ref="C97:C100"/>
    <mergeCell ref="D97:D100"/>
    <mergeCell ref="G97:G100"/>
    <mergeCell ref="H97:H100"/>
    <mergeCell ref="I97:I100"/>
    <mergeCell ref="J97:J100"/>
    <mergeCell ref="M97:M100"/>
    <mergeCell ref="A91:A95"/>
    <mergeCell ref="B91:B95"/>
    <mergeCell ref="C91:C95"/>
    <mergeCell ref="D91:D95"/>
    <mergeCell ref="G91:G95"/>
    <mergeCell ref="H91:H95"/>
    <mergeCell ref="I91:I95"/>
    <mergeCell ref="J91:J95"/>
    <mergeCell ref="M91:M95"/>
    <mergeCell ref="I85:I89"/>
    <mergeCell ref="J85:J89"/>
    <mergeCell ref="M85:M89"/>
    <mergeCell ref="A85:A89"/>
    <mergeCell ref="B85:B89"/>
    <mergeCell ref="C85:C89"/>
    <mergeCell ref="D85:D89"/>
    <mergeCell ref="G85:G89"/>
    <mergeCell ref="H85:H89"/>
    <mergeCell ref="C72:C80"/>
    <mergeCell ref="D72:D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64:I67"/>
    <mergeCell ref="J64:J67"/>
    <mergeCell ref="M64:M67"/>
    <mergeCell ref="C68:C70"/>
    <mergeCell ref="D68:D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I32:I33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H23:H24"/>
    <mergeCell ref="I23:I24"/>
    <mergeCell ref="C19:C22"/>
    <mergeCell ref="D19:D22"/>
    <mergeCell ref="H19:H22"/>
    <mergeCell ref="A25:A26"/>
    <mergeCell ref="B25:B26"/>
    <mergeCell ref="C25:C26"/>
    <mergeCell ref="D25:D26"/>
    <mergeCell ref="G25:G26"/>
    <mergeCell ref="H25:H26"/>
    <mergeCell ref="I25:I26"/>
    <mergeCell ref="I19:I22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F5:F7"/>
    <mergeCell ref="I5:I7"/>
    <mergeCell ref="J10:J13"/>
    <mergeCell ref="H5:H7"/>
    <mergeCell ref="X32:X33"/>
    <mergeCell ref="A8:A9"/>
    <mergeCell ref="B8:B9"/>
    <mergeCell ref="C8:C9"/>
    <mergeCell ref="D8:D9"/>
    <mergeCell ref="G8:G9"/>
    <mergeCell ref="H8:H9"/>
    <mergeCell ref="I8:I9"/>
    <mergeCell ref="C15:C17"/>
    <mergeCell ref="D15:D17"/>
    <mergeCell ref="H15:H17"/>
    <mergeCell ref="I15:I17"/>
    <mergeCell ref="C10:C13"/>
    <mergeCell ref="D10:D13"/>
    <mergeCell ref="H10:H13"/>
    <mergeCell ref="I10:I13"/>
    <mergeCell ref="A23:A24"/>
    <mergeCell ref="B23:B24"/>
    <mergeCell ref="C23:C24"/>
    <mergeCell ref="D23:D24"/>
    <mergeCell ref="J23:J24"/>
    <mergeCell ref="G23:G24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J25:J26"/>
    <mergeCell ref="M25:M26"/>
    <mergeCell ref="J5:J7"/>
    <mergeCell ref="K5:K7"/>
    <mergeCell ref="J8:J9"/>
    <mergeCell ref="M8:M9"/>
    <mergeCell ref="M10:M13"/>
    <mergeCell ref="J15:J17"/>
    <mergeCell ref="M15:M17"/>
    <mergeCell ref="X8:X9"/>
    <mergeCell ref="J19:J22"/>
    <mergeCell ref="M19:M22"/>
    <mergeCell ref="M23:M24"/>
    <mergeCell ref="X110:X111"/>
    <mergeCell ref="X112:X117"/>
    <mergeCell ref="X23:X24"/>
    <mergeCell ref="X25:X26"/>
    <mergeCell ref="X41:X50"/>
    <mergeCell ref="X55:X57"/>
    <mergeCell ref="X81:X84"/>
    <mergeCell ref="X51:X54"/>
    <mergeCell ref="X58:X59"/>
    <mergeCell ref="X91:X95"/>
    <mergeCell ref="X97:X100"/>
    <mergeCell ref="X101:X104"/>
    <mergeCell ref="X106:X107"/>
    <mergeCell ref="X108:X109"/>
  </mergeCells>
  <hyperlinks>
    <hyperlink ref="D120" r:id="rId1" display="cktiV~~Vh@cks[kM+k"/>
  </hyperlinks>
  <pageMargins left="0.45" right="0.05" top="0.13" bottom="0.13" header="0.13" footer="0.13"/>
  <pageSetup paperSize="9" scale="68" orientation="landscape" r:id="rId2"/>
  <rowBreaks count="3" manualBreakCount="3">
    <brk id="26" max="24" man="1"/>
    <brk id="40" max="24" man="1"/>
    <brk id="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2015-04-16T08:25:05Z</cp:lastPrinted>
  <dcterms:created xsi:type="dcterms:W3CDTF">2012-03-01T16:49:07Z</dcterms:created>
  <dcterms:modified xsi:type="dcterms:W3CDTF">2015-05-30T06:04:57Z</dcterms:modified>
</cp:coreProperties>
</file>